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51"/>
  </bookViews>
  <sheets>
    <sheet name="地州" sheetId="20" r:id="rId1"/>
    <sheet name="分配县市表" sheetId="18" state="hidden" r:id="rId2"/>
  </sheets>
  <definedNames>
    <definedName name="_xlnm.Print_Titles" localSheetId="1">分配县市表!$4:$4</definedName>
  </definedNames>
  <calcPr calcId="144525" concurrentCalc="0"/>
</workbook>
</file>

<file path=xl/sharedStrings.xml><?xml version="1.0" encoding="utf-8"?>
<sst xmlns="http://schemas.openxmlformats.org/spreadsheetml/2006/main" count="324" uniqueCount="155">
  <si>
    <t>附件2：</t>
  </si>
  <si>
    <t>2025年自治区就业补助资金地州分配表</t>
  </si>
  <si>
    <t>单位：万元</t>
  </si>
  <si>
    <t>序号</t>
  </si>
  <si>
    <t>地（州、市）名称</t>
  </si>
  <si>
    <t>县（市、区）名称</t>
  </si>
  <si>
    <t>合计</t>
  </si>
  <si>
    <t>乌鲁木齐市</t>
  </si>
  <si>
    <t>小计</t>
  </si>
  <si>
    <t>市本级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</si>
  <si>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</si>
  <si>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</si>
  <si>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</si>
  <si>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</si>
  <si>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</si>
  <si>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</si>
  <si>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</si>
  <si>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</si>
  <si>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伊犁州</t>
  </si>
  <si>
    <t>州本级</t>
  </si>
  <si>
    <t>伊宁市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</si>
  <si>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</si>
  <si>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</si>
  <si>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</si>
  <si>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</si>
  <si>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</si>
  <si>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</si>
  <si>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</si>
  <si>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</si>
  <si>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霍尔果斯市</t>
  </si>
  <si>
    <t>奎屯市</t>
  </si>
  <si>
    <t>塔城地区</t>
  </si>
  <si>
    <t>地区本级</t>
  </si>
  <si>
    <t>塔城市</t>
  </si>
  <si>
    <t>乌苏市</t>
  </si>
  <si>
    <t>额敏县</t>
  </si>
  <si>
    <t>沙湾市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</si>
  <si>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</si>
  <si>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</si>
  <si>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</si>
  <si>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</si>
  <si>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</si>
  <si>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</si>
  <si>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</si>
  <si>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</si>
  <si>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</si>
  <si>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</si>
  <si>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</si>
  <si>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克拉玛依市</t>
  </si>
  <si>
    <t>克拉玛依区</t>
  </si>
  <si>
    <t>独山子区</t>
  </si>
  <si>
    <t>白碱滩区</t>
  </si>
  <si>
    <t>乌尔禾区</t>
  </si>
  <si>
    <t>博州</t>
  </si>
  <si>
    <t>博乐市</t>
  </si>
  <si>
    <t>精河县</t>
  </si>
  <si>
    <t>温泉县</t>
  </si>
  <si>
    <t>阿拉山口市</t>
  </si>
  <si>
    <t>昌吉州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</si>
  <si>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</si>
  <si>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</si>
  <si>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</si>
  <si>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</si>
  <si>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</si>
  <si>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</si>
  <si>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</si>
  <si>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哈密市</t>
  </si>
  <si>
    <t>伊州区</t>
  </si>
  <si>
    <t>巴里坤哈萨克自治县</t>
  </si>
  <si>
    <t>伊吾县</t>
  </si>
  <si>
    <t>吐鲁番市</t>
  </si>
  <si>
    <t>高昌区</t>
  </si>
  <si>
    <t>鄯善县</t>
  </si>
  <si>
    <t>托克逊县</t>
  </si>
  <si>
    <t>示范区</t>
  </si>
  <si>
    <t>巴州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</si>
  <si>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</si>
  <si>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</si>
  <si>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</si>
  <si>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</si>
  <si>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</si>
  <si>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</si>
  <si>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</si>
  <si>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</si>
  <si>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</si>
  <si>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</si>
  <si>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</si>
  <si>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</si>
  <si>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库车市</t>
  </si>
  <si>
    <t>沙雅县</t>
  </si>
  <si>
    <t>新和县</t>
  </si>
  <si>
    <t>拜城县</t>
  </si>
  <si>
    <t>乌什县</t>
  </si>
  <si>
    <t>阿瓦提县</t>
  </si>
  <si>
    <t>柯坪县</t>
  </si>
  <si>
    <t>克州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</si>
  <si>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</si>
  <si>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</si>
  <si>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</si>
  <si>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</si>
  <si>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</si>
  <si>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</si>
  <si>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</si>
  <si>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</si>
  <si>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</si>
  <si>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</si>
  <si>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</si>
  <si>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</si>
  <si>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</si>
  <si>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</si>
  <si>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</si>
  <si>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</si>
  <si>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</si>
  <si>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</si>
  <si>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</si>
  <si>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</si>
  <si>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</si>
  <si>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</si>
  <si>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</si>
  <si>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</si>
  <si>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</si>
  <si>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</si>
  <si>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2025年自治区就业补助直达资金分配表（就业中心）</t>
  </si>
  <si>
    <t>单位： 万元</t>
  </si>
  <si>
    <t>以奖代补</t>
  </si>
  <si>
    <t>数据核查</t>
  </si>
  <si>
    <t>高校开展促进就业服务活动</t>
  </si>
  <si>
    <t>2024自治区级高技能人才培训基地</t>
  </si>
  <si>
    <t>2024自治区级技能大师工作室</t>
  </si>
  <si>
    <t>2024年自治区级劳务品牌</t>
  </si>
  <si>
    <t>2025年人力资源服务产业园运营补贴</t>
  </si>
  <si>
    <t>公共就业服务能力提升补助</t>
  </si>
  <si>
    <t>公共就业服务标准化建设及各地就业服务补助合计</t>
  </si>
  <si>
    <t>自治区2025年度技能乐业项目化专项培训项目</t>
  </si>
  <si>
    <t>自治区就业驿站标准化建设项目</t>
  </si>
  <si>
    <t>就业岗位信息归集</t>
  </si>
  <si>
    <t>创业圆梦培训</t>
  </si>
  <si>
    <t>创业服务活动补贴</t>
  </si>
  <si>
    <t>优秀创业项目评选</t>
  </si>
  <si>
    <t>创业指导师培训</t>
  </si>
  <si>
    <t>开展职业指导、政策宣讲、简历优化、权益保障、模拟面试等活动</t>
  </si>
  <si>
    <t>开展职业体验周活动</t>
  </si>
  <si>
    <t>举办大型、小型招聘活动</t>
  </si>
  <si>
    <t>技工院校就业公共服务站活动经费</t>
  </si>
  <si>
    <t>求职能力实训学员示范培训班</t>
  </si>
  <si>
    <t>职在新疆网络直播培训</t>
  </si>
  <si>
    <t>公共就业服务标准化建设</t>
  </si>
  <si>
    <t>公共就业服务业务能力提升培训项目</t>
  </si>
  <si>
    <t>零工市场补贴</t>
  </si>
  <si>
    <t>全区公共就业服务活动开展补助</t>
  </si>
  <si>
    <t>全区公共就业服务活动主会场补助</t>
  </si>
  <si>
    <t>信息化平台招聘会模块推广补贴</t>
  </si>
  <si>
    <t>公共就业服务机构职业信息分析人员培训项目</t>
  </si>
  <si>
    <t>备注</t>
  </si>
  <si>
    <t>乌鲁木齐职业大学开展高校就业服务站活动17.3万元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</si>
</sst>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_GBK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7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52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0" fillId="0" borderId="1" xfId="52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76" fontId="17" fillId="0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right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52" applyFont="1" applyFill="1" applyBorder="1" applyAlignment="1">
      <alignment horizontal="center" vertical="center" wrapText="1"/>
    </xf>
    <xf numFmtId="0" fontId="22" fillId="0" borderId="7" xfId="52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8" xfId="52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合作医疗基金申请表1" xfId="50"/>
    <cellStyle name="常规 2 2" xfId="51"/>
    <cellStyle name="常规 2" xfId="52"/>
    <cellStyle name="常规 5" xfId="53"/>
    <cellStyle name="常规 4" xfId="54"/>
    <cellStyle name="常规 3" xfId="55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31"/>
  <sheetViews>
    <sheetView tabSelected="1" workbookViewId="0">
      <selection activeCell="D79" sqref="D75 D79"/>
    </sheetView>
  </sheetViews>
  <sheetFormatPr defaultColWidth="9" defaultRowHeight="13.5" outlineLevelCol="3"/>
  <cols>
    <col min="1" max="1" width="6.25" customWidth="1"/>
    <col min="2" max="3" width="25.5" customWidth="1"/>
    <col min="4" max="4" width="34.1333333333333" customWidth="1"/>
    <col min="5" max="5" width="16" customWidth="1"/>
  </cols>
  <sheetData>
    <row r="1" ht="21" customHeight="1" spans="1:2">
      <c r="A1" s="90" t="s">
        <v>0</v>
      </c>
      <c r="B1" s="91"/>
    </row>
    <row r="2" spans="1:4">
      <c r="A2" s="92" t="s">
        <v>1</v>
      </c>
      <c r="B2" s="1"/>
      <c r="C2" s="1"/>
      <c r="D2" s="1"/>
    </row>
    <row r="3" ht="24" customHeight="1" spans="1:4">
      <c r="A3" s="1"/>
      <c r="B3" s="1"/>
      <c r="C3" s="1"/>
      <c r="D3" s="1"/>
    </row>
    <row r="4" ht="23" customHeight="1" spans="1:4">
      <c r="A4" s="93" t="s">
        <v>2</v>
      </c>
      <c r="B4" s="93"/>
      <c r="C4" s="93"/>
      <c r="D4" s="93"/>
    </row>
    <row r="5" ht="18.75" spans="1:4">
      <c r="A5" s="94" t="s">
        <v>3</v>
      </c>
      <c r="B5" s="94" t="s">
        <v>4</v>
      </c>
      <c r="C5" s="94" t="s">
        <v>5</v>
      </c>
      <c r="D5" s="94" t="s">
        <v>6</v>
      </c>
    </row>
    <row r="6" ht="24" hidden="1" customHeight="1" spans="1:4">
      <c r="A6" s="95" t="s">
        <v>6</v>
      </c>
      <c r="B6" s="96"/>
      <c r="C6" s="97"/>
      <c r="D6" s="98">
        <v>14545.59</v>
      </c>
    </row>
    <row r="7" ht="18.75" hidden="1" spans="1:4">
      <c r="A7" s="99">
        <v>1</v>
      </c>
      <c r="B7" s="100" t="s">
        <v>7</v>
      </c>
      <c r="C7" s="101" t="s">
        <v>8</v>
      </c>
      <c r="D7" s="98">
        <v>2454.54</v>
      </c>
    </row>
    <row r="8" ht="18.75" hidden="1" spans="1:4">
      <c r="A8" s="102"/>
      <c r="B8" s="103"/>
      <c r="C8" s="104" t="s">
        <v>9</v>
      </c>
      <c r="D8" s="105">
        <v>2206.19</v>
      </c>
    </row>
    <row r="9" ht="18.75" hidden="1" spans="1:4">
      <c r="A9" s="102"/>
      <c r="B9" s="103"/>
      <c r="C9" s="104" t="s">
        <v>10</v>
      </c>
      <c r="D9" s="105">
        <v>107.45</v>
      </c>
    </row>
    <row r="10" ht="18.75" hidden="1" spans="1:4">
      <c r="A10" s="102"/>
      <c r="B10" s="103"/>
      <c r="C10" s="104" t="s">
        <v>11</v>
      </c>
      <c r="D10" s="105">
        <v>21.05</v>
      </c>
    </row>
    <row r="11" ht="18.75" hidden="1" spans="1:4">
      <c r="A11" s="102"/>
      <c r="B11" s="103"/>
      <c r="C11" s="104" t="s">
        <v>12</v>
      </c>
      <c r="D11" s="105">
        <v>42.35</v>
      </c>
    </row>
    <row r="12" ht="18.75" hidden="1" spans="1:4">
      <c r="A12" s="102"/>
      <c r="B12" s="103"/>
      <c r="C12" s="104" t="s">
        <v>13</v>
      </c>
      <c r="D12" s="105">
        <v>21.7</v>
      </c>
    </row>
    <row r="13" ht="18.75" hidden="1" spans="1:4">
      <c r="A13" s="102"/>
      <c r="B13" s="103"/>
      <c r="C13" s="104" t="s">
        <v>14</v>
      </c>
      <c r="D13" s="105">
        <v>22.95</v>
      </c>
    </row>
    <row r="14" ht="18.75" hidden="1" spans="1:4">
      <c r="A14" s="102"/>
      <c r="B14" s="103"/>
      <c r="C14" s="104" t="s">
        <v>15</v>
      </c>
      <c r="D14" s="105">
        <v>5.9</v>
      </c>
    </row>
    <row r="15" ht="18.75" hidden="1" spans="1:4">
      <c r="A15" s="102"/>
      <c r="B15" s="103"/>
      <c r="C15" s="104" t="s">
        <v>16</v>
      </c>
      <c r="D15" s="105">
        <v>22.15</v>
      </c>
    </row>
    <row r="16" ht="18.75" hidden="1" spans="1:4">
      <c r="A16" s="102"/>
      <c r="B16" s="106"/>
      <c r="C16" s="104" t="s">
        <v>17</v>
      </c>
      <c r="D16" s="105">
        <v>4.8</v>
      </c>
    </row>
    <row r="17" ht="18.75" hidden="1" spans="1:4">
      <c r="A17" s="107">
        <v>3</v>
      </c>
      <c r="B17" s="107" t="s">
        <v>18</v>
      </c>
      <c r="C17" s="101" t="s">
        <v>8</v>
      </c>
      <c r="D17" s="98">
        <v>1304.98</v>
      </c>
    </row>
    <row r="18" ht="18.75" hidden="1" spans="1:4">
      <c r="A18" s="107"/>
      <c r="B18" s="107"/>
      <c r="C18" s="104" t="s">
        <v>19</v>
      </c>
      <c r="D18" s="105">
        <v>1078.92</v>
      </c>
    </row>
    <row r="19" ht="18.75" hidden="1" spans="1:4">
      <c r="A19" s="107"/>
      <c r="B19" s="107"/>
      <c r="C19" s="104" t="s">
        <v>20</v>
      </c>
      <c r="D19" s="105">
        <v>58.3</v>
      </c>
    </row>
    <row r="20" ht="18.75" hidden="1" spans="1:4">
      <c r="A20" s="107"/>
      <c r="B20" s="107"/>
      <c r="C20" s="104" t="s">
        <v>21</v>
      </c>
      <c r="D20" s="105">
        <v>10.75</v>
      </c>
    </row>
    <row r="21" ht="18.75" hidden="1" spans="1:4">
      <c r="A21" s="107"/>
      <c r="B21" s="107"/>
      <c r="C21" s="104" t="s">
        <v>22</v>
      </c>
      <c r="D21" s="105">
        <v>9.12</v>
      </c>
    </row>
    <row r="22" ht="18.75" hidden="1" spans="1:4">
      <c r="A22" s="107"/>
      <c r="B22" s="107"/>
      <c r="C22" s="104" t="s">
        <v>23</v>
      </c>
      <c r="D22" s="105">
        <v>11.45</v>
      </c>
    </row>
    <row r="23" ht="18.75" hidden="1" spans="1:4">
      <c r="A23" s="107"/>
      <c r="B23" s="107"/>
      <c r="C23" s="104" t="s">
        <v>24</v>
      </c>
      <c r="D23" s="105">
        <v>11.82</v>
      </c>
    </row>
    <row r="24" ht="18.75" hidden="1" spans="1:4">
      <c r="A24" s="107"/>
      <c r="B24" s="107"/>
      <c r="C24" s="104" t="s">
        <v>25</v>
      </c>
      <c r="D24" s="105">
        <v>42.25</v>
      </c>
    </row>
    <row r="25" ht="18.75" hidden="1" spans="1:4">
      <c r="A25" s="107"/>
      <c r="B25" s="107"/>
      <c r="C25" s="104" t="s">
        <v>26</v>
      </c>
      <c r="D25" s="105">
        <v>8.43</v>
      </c>
    </row>
    <row r="26" ht="18.75" hidden="1" spans="1:4">
      <c r="A26" s="107"/>
      <c r="B26" s="107"/>
      <c r="C26" s="104" t="s">
        <v>27</v>
      </c>
      <c r="D26" s="105">
        <v>12.31</v>
      </c>
    </row>
    <row r="27" ht="18.75" hidden="1" spans="1:4">
      <c r="A27" s="107"/>
      <c r="B27" s="107"/>
      <c r="C27" s="104" t="s">
        <v>28</v>
      </c>
      <c r="D27" s="105">
        <v>12.72</v>
      </c>
    </row>
    <row r="28" ht="18.75" hidden="1" spans="1:4">
      <c r="A28" s="107"/>
      <c r="B28" s="107"/>
      <c r="C28" s="104" t="s">
        <v>29</v>
      </c>
      <c r="D28" s="105">
        <v>10.08</v>
      </c>
    </row>
    <row r="29" ht="18.75" hidden="1" spans="1:4">
      <c r="A29" s="107"/>
      <c r="B29" s="107"/>
      <c r="C29" s="104" t="s">
        <v>30</v>
      </c>
      <c r="D29" s="105">
        <v>38.83</v>
      </c>
    </row>
    <row r="30" ht="18.75" hidden="1" spans="1:4">
      <c r="A30" s="108">
        <v>4</v>
      </c>
      <c r="B30" s="108" t="s">
        <v>31</v>
      </c>
      <c r="C30" s="101" t="s">
        <v>8</v>
      </c>
      <c r="D30" s="98">
        <v>407.89</v>
      </c>
    </row>
    <row r="31" ht="18.75" hidden="1" spans="1:4">
      <c r="A31" s="108"/>
      <c r="B31" s="108"/>
      <c r="C31" s="104" t="s">
        <v>32</v>
      </c>
      <c r="D31" s="105">
        <v>347.44</v>
      </c>
    </row>
    <row r="32" ht="18.75" hidden="1" spans="1:4">
      <c r="A32" s="108"/>
      <c r="B32" s="108"/>
      <c r="C32" s="109" t="s">
        <v>33</v>
      </c>
      <c r="D32" s="105">
        <v>34.22</v>
      </c>
    </row>
    <row r="33" ht="18.75" hidden="1" spans="1:4">
      <c r="A33" s="108"/>
      <c r="B33" s="108"/>
      <c r="C33" s="109" t="s">
        <v>34</v>
      </c>
      <c r="D33" s="105">
        <v>5.5</v>
      </c>
    </row>
    <row r="34" ht="18.75" hidden="1" spans="1:4">
      <c r="A34" s="108"/>
      <c r="B34" s="108"/>
      <c r="C34" s="109" t="s">
        <v>35</v>
      </c>
      <c r="D34" s="105">
        <v>4.8</v>
      </c>
    </row>
    <row r="35" ht="18.75" hidden="1" spans="1:4">
      <c r="A35" s="108"/>
      <c r="B35" s="108"/>
      <c r="C35" s="109" t="s">
        <v>36</v>
      </c>
      <c r="D35" s="105">
        <v>5.2</v>
      </c>
    </row>
    <row r="36" ht="18.75" hidden="1" spans="1:4">
      <c r="A36" s="108"/>
      <c r="B36" s="108"/>
      <c r="C36" s="109" t="s">
        <v>37</v>
      </c>
      <c r="D36" s="105">
        <v>3.83</v>
      </c>
    </row>
    <row r="37" ht="18.75" hidden="1" spans="1:4">
      <c r="A37" s="108"/>
      <c r="B37" s="108"/>
      <c r="C37" s="109" t="s">
        <v>38</v>
      </c>
      <c r="D37" s="105">
        <v>3.38</v>
      </c>
    </row>
    <row r="38" ht="18.75" hidden="1" spans="1:4">
      <c r="A38" s="110"/>
      <c r="B38" s="110"/>
      <c r="C38" s="104" t="s">
        <v>39</v>
      </c>
      <c r="D38" s="105">
        <v>3.52</v>
      </c>
    </row>
    <row r="39" ht="18.75" hidden="1" spans="1:4">
      <c r="A39" s="108">
        <v>5</v>
      </c>
      <c r="B39" s="108" t="s">
        <v>40</v>
      </c>
      <c r="C39" s="101" t="s">
        <v>8</v>
      </c>
      <c r="D39" s="98">
        <v>169.89</v>
      </c>
    </row>
    <row r="40" ht="18.75" hidden="1" spans="1:4">
      <c r="A40" s="108"/>
      <c r="B40" s="108"/>
      <c r="C40" s="104" t="s">
        <v>32</v>
      </c>
      <c r="D40" s="105">
        <v>115.19</v>
      </c>
    </row>
    <row r="41" ht="18.75" hidden="1" spans="1:4">
      <c r="A41" s="108"/>
      <c r="B41" s="108"/>
      <c r="C41" s="104" t="s">
        <v>41</v>
      </c>
      <c r="D41" s="105">
        <v>9.15</v>
      </c>
    </row>
    <row r="42" ht="18.75" hidden="1" spans="1:4">
      <c r="A42" s="108"/>
      <c r="B42" s="108"/>
      <c r="C42" s="104" t="s">
        <v>42</v>
      </c>
      <c r="D42" s="105">
        <v>28.1</v>
      </c>
    </row>
    <row r="43" ht="18.75" hidden="1" spans="1:4">
      <c r="A43" s="108"/>
      <c r="B43" s="108"/>
      <c r="C43" s="104" t="s">
        <v>43</v>
      </c>
      <c r="D43" s="105">
        <v>4.2</v>
      </c>
    </row>
    <row r="44" ht="18.75" hidden="1" spans="1:4">
      <c r="A44" s="108"/>
      <c r="B44" s="108"/>
      <c r="C44" s="104" t="s">
        <v>44</v>
      </c>
      <c r="D44" s="105">
        <v>4.1</v>
      </c>
    </row>
    <row r="45" ht="18.75" hidden="1" spans="1:4">
      <c r="A45" s="108"/>
      <c r="B45" s="108"/>
      <c r="C45" s="104" t="s">
        <v>45</v>
      </c>
      <c r="D45" s="105">
        <v>2.95</v>
      </c>
    </row>
    <row r="46" ht="18.75" hidden="1" spans="1:4">
      <c r="A46" s="108"/>
      <c r="B46" s="108"/>
      <c r="C46" s="104" t="s">
        <v>46</v>
      </c>
      <c r="D46" s="105">
        <v>2.95</v>
      </c>
    </row>
    <row r="47" ht="18.75" hidden="1" spans="1:4">
      <c r="A47" s="110"/>
      <c r="B47" s="110"/>
      <c r="C47" s="104" t="s">
        <v>47</v>
      </c>
      <c r="D47" s="105">
        <v>3.25</v>
      </c>
    </row>
    <row r="48" ht="18.75" hidden="1" spans="1:4">
      <c r="A48" s="101">
        <v>2</v>
      </c>
      <c r="B48" s="111" t="s">
        <v>48</v>
      </c>
      <c r="C48" s="101" t="s">
        <v>8</v>
      </c>
      <c r="D48" s="98">
        <v>477.4</v>
      </c>
    </row>
    <row r="49" ht="18.75" hidden="1" spans="1:4">
      <c r="A49" s="101"/>
      <c r="B49" s="112"/>
      <c r="C49" s="104" t="s">
        <v>9</v>
      </c>
      <c r="D49" s="105">
        <v>461.1</v>
      </c>
    </row>
    <row r="50" ht="18.75" hidden="1" spans="1:4">
      <c r="A50" s="101"/>
      <c r="B50" s="112"/>
      <c r="C50" s="104" t="s">
        <v>49</v>
      </c>
      <c r="D50" s="105">
        <v>5.55</v>
      </c>
    </row>
    <row r="51" ht="18.75" hidden="1" spans="1:4">
      <c r="A51" s="101"/>
      <c r="B51" s="112"/>
      <c r="C51" s="104" t="s">
        <v>50</v>
      </c>
      <c r="D51" s="105">
        <v>3.95</v>
      </c>
    </row>
    <row r="52" ht="18.75" hidden="1" spans="1:4">
      <c r="A52" s="101"/>
      <c r="B52" s="112"/>
      <c r="C52" s="104" t="s">
        <v>51</v>
      </c>
      <c r="D52" s="105">
        <v>3.95</v>
      </c>
    </row>
    <row r="53" ht="18.75" hidden="1" spans="1:4">
      <c r="A53" s="101"/>
      <c r="B53" s="113"/>
      <c r="C53" s="104" t="s">
        <v>52</v>
      </c>
      <c r="D53" s="105">
        <v>2.85</v>
      </c>
    </row>
    <row r="54" ht="18.75" hidden="1" spans="1:4">
      <c r="A54" s="108">
        <v>6</v>
      </c>
      <c r="B54" s="108" t="s">
        <v>53</v>
      </c>
      <c r="C54" s="101" t="s">
        <v>8</v>
      </c>
      <c r="D54" s="98">
        <v>218.27</v>
      </c>
    </row>
    <row r="55" ht="18.75" hidden="1" spans="1:4">
      <c r="A55" s="108"/>
      <c r="B55" s="108"/>
      <c r="C55" s="101" t="s">
        <v>19</v>
      </c>
      <c r="D55" s="105">
        <v>112.67</v>
      </c>
    </row>
    <row r="56" ht="18.75" hidden="1" spans="1:4">
      <c r="A56" s="108"/>
      <c r="B56" s="108"/>
      <c r="C56" s="104" t="s">
        <v>54</v>
      </c>
      <c r="D56" s="105">
        <v>69.2</v>
      </c>
    </row>
    <row r="57" ht="18.75" hidden="1" spans="1:4">
      <c r="A57" s="108"/>
      <c r="B57" s="108"/>
      <c r="C57" s="104" t="s">
        <v>55</v>
      </c>
      <c r="D57" s="105">
        <v>13.45</v>
      </c>
    </row>
    <row r="58" ht="18.75" hidden="1" spans="1:4">
      <c r="A58" s="108"/>
      <c r="B58" s="108"/>
      <c r="C58" s="104" t="s">
        <v>56</v>
      </c>
      <c r="D58" s="105">
        <v>3.3</v>
      </c>
    </row>
    <row r="59" ht="18.75" hidden="1" spans="1:4">
      <c r="A59" s="110"/>
      <c r="B59" s="110"/>
      <c r="C59" s="114" t="s">
        <v>57</v>
      </c>
      <c r="D59" s="105">
        <v>19.65</v>
      </c>
    </row>
    <row r="60" ht="18.75" hidden="1" spans="1:4">
      <c r="A60" s="108">
        <v>7</v>
      </c>
      <c r="B60" s="108" t="s">
        <v>58</v>
      </c>
      <c r="C60" s="101" t="s">
        <v>8</v>
      </c>
      <c r="D60" s="98">
        <v>655.96</v>
      </c>
    </row>
    <row r="61" ht="18.75" hidden="1" spans="1:4">
      <c r="A61" s="108"/>
      <c r="B61" s="108"/>
      <c r="C61" s="104" t="s">
        <v>19</v>
      </c>
      <c r="D61" s="105">
        <v>498.56</v>
      </c>
    </row>
    <row r="62" ht="18.75" hidden="1" spans="1:4">
      <c r="A62" s="108"/>
      <c r="B62" s="108"/>
      <c r="C62" s="104" t="s">
        <v>59</v>
      </c>
      <c r="D62" s="105">
        <v>63.05</v>
      </c>
    </row>
    <row r="63" ht="18.75" hidden="1" spans="1:4">
      <c r="A63" s="108"/>
      <c r="B63" s="108"/>
      <c r="C63" s="115" t="s">
        <v>60</v>
      </c>
      <c r="D63" s="105">
        <v>11.6</v>
      </c>
    </row>
    <row r="64" ht="18.75" hidden="1" spans="1:4">
      <c r="A64" s="108"/>
      <c r="B64" s="108"/>
      <c r="C64" s="115" t="s">
        <v>61</v>
      </c>
      <c r="D64" s="105">
        <v>15.85</v>
      </c>
    </row>
    <row r="65" ht="18.75" hidden="1" spans="1:4">
      <c r="A65" s="108"/>
      <c r="B65" s="108"/>
      <c r="C65" s="115" t="s">
        <v>62</v>
      </c>
      <c r="D65" s="105">
        <v>30.22</v>
      </c>
    </row>
    <row r="66" ht="18.75" hidden="1" spans="1:4">
      <c r="A66" s="108"/>
      <c r="B66" s="108"/>
      <c r="C66" s="115" t="s">
        <v>63</v>
      </c>
      <c r="D66" s="105">
        <v>12.58</v>
      </c>
    </row>
    <row r="67" ht="18.75" hidden="1" spans="1:4">
      <c r="A67" s="108"/>
      <c r="B67" s="108"/>
      <c r="C67" s="115" t="s">
        <v>64</v>
      </c>
      <c r="D67" s="105">
        <v>11.55</v>
      </c>
    </row>
    <row r="68" ht="18.75" hidden="1" spans="1:4">
      <c r="A68" s="110"/>
      <c r="B68" s="110"/>
      <c r="C68" s="115" t="s">
        <v>65</v>
      </c>
      <c r="D68" s="105">
        <v>12.55</v>
      </c>
    </row>
    <row r="69" ht="18.75" hidden="1" spans="1:4">
      <c r="A69" s="108">
        <v>8</v>
      </c>
      <c r="B69" s="108" t="s">
        <v>66</v>
      </c>
      <c r="C69" s="101" t="s">
        <v>8</v>
      </c>
      <c r="D69" s="98">
        <v>342.2</v>
      </c>
    </row>
    <row r="70" ht="18.75" hidden="1" spans="1:4">
      <c r="A70" s="108"/>
      <c r="B70" s="108"/>
      <c r="C70" s="106" t="s">
        <v>9</v>
      </c>
      <c r="D70" s="105">
        <v>319.1</v>
      </c>
    </row>
    <row r="71" ht="18.75" hidden="1" spans="1:4">
      <c r="A71" s="108"/>
      <c r="B71" s="108"/>
      <c r="C71" s="109" t="s">
        <v>67</v>
      </c>
      <c r="D71" s="105">
        <v>13.25</v>
      </c>
    </row>
    <row r="72" ht="18.75" hidden="1" spans="1:4">
      <c r="A72" s="108"/>
      <c r="B72" s="108"/>
      <c r="C72" s="104" t="s">
        <v>68</v>
      </c>
      <c r="D72" s="105">
        <v>5.72</v>
      </c>
    </row>
    <row r="73" ht="18.75" hidden="1" spans="1:4">
      <c r="A73" s="110"/>
      <c r="B73" s="110"/>
      <c r="C73" s="109" t="s">
        <v>69</v>
      </c>
      <c r="D73" s="105">
        <v>4.13</v>
      </c>
    </row>
    <row r="74" ht="28" customHeight="1" spans="1:4">
      <c r="A74" s="108">
        <v>9</v>
      </c>
      <c r="B74" s="108" t="s">
        <v>70</v>
      </c>
      <c r="C74" s="101" t="s">
        <v>8</v>
      </c>
      <c r="D74" s="98">
        <v>137.51</v>
      </c>
    </row>
    <row r="75" ht="28" customHeight="1" spans="1:4">
      <c r="A75" s="108"/>
      <c r="B75" s="108"/>
      <c r="C75" s="104" t="s">
        <v>9</v>
      </c>
      <c r="D75" s="105">
        <v>115.71</v>
      </c>
    </row>
    <row r="76" ht="28" customHeight="1" spans="1:4">
      <c r="A76" s="108"/>
      <c r="B76" s="108"/>
      <c r="C76" s="109" t="s">
        <v>71</v>
      </c>
      <c r="D76" s="105">
        <v>8.55</v>
      </c>
    </row>
    <row r="77" ht="28" customHeight="1" spans="1:4">
      <c r="A77" s="108"/>
      <c r="B77" s="108"/>
      <c r="C77" s="109" t="s">
        <v>72</v>
      </c>
      <c r="D77" s="105">
        <v>6.25</v>
      </c>
    </row>
    <row r="78" ht="28" customHeight="1" spans="1:4">
      <c r="A78" s="108"/>
      <c r="B78" s="108"/>
      <c r="C78" s="109" t="s">
        <v>73</v>
      </c>
      <c r="D78" s="105">
        <v>6.4</v>
      </c>
    </row>
    <row r="79" ht="28" customHeight="1" spans="1:4">
      <c r="A79" s="110"/>
      <c r="B79" s="110"/>
      <c r="C79" s="109" t="s">
        <v>74</v>
      </c>
      <c r="D79" s="105">
        <v>0.6</v>
      </c>
    </row>
    <row r="80" ht="18.75" hidden="1" spans="1:4">
      <c r="A80" s="108">
        <v>10</v>
      </c>
      <c r="B80" s="108" t="s">
        <v>75</v>
      </c>
      <c r="C80" s="101" t="s">
        <v>8</v>
      </c>
      <c r="D80" s="98">
        <v>1013.22</v>
      </c>
    </row>
    <row r="81" ht="18.75" hidden="1" spans="1:4">
      <c r="A81" s="108"/>
      <c r="B81" s="108"/>
      <c r="C81" s="104" t="s">
        <v>19</v>
      </c>
      <c r="D81" s="105">
        <v>819.12</v>
      </c>
    </row>
    <row r="82" ht="18.75" hidden="1" spans="1:4">
      <c r="A82" s="108"/>
      <c r="B82" s="108"/>
      <c r="C82" s="104" t="s">
        <v>76</v>
      </c>
      <c r="D82" s="105">
        <v>46.8</v>
      </c>
    </row>
    <row r="83" ht="18.75" hidden="1" spans="1:4">
      <c r="A83" s="108"/>
      <c r="B83" s="108"/>
      <c r="C83" s="104" t="s">
        <v>77</v>
      </c>
      <c r="D83" s="105">
        <v>14.55</v>
      </c>
    </row>
    <row r="84" ht="18.75" hidden="1" spans="1:4">
      <c r="A84" s="108"/>
      <c r="B84" s="108"/>
      <c r="C84" s="104" t="s">
        <v>78</v>
      </c>
      <c r="D84" s="105">
        <v>21.65</v>
      </c>
    </row>
    <row r="85" ht="18.75" hidden="1" spans="1:4">
      <c r="A85" s="108"/>
      <c r="B85" s="108"/>
      <c r="C85" s="104" t="s">
        <v>79</v>
      </c>
      <c r="D85" s="105">
        <v>5.55</v>
      </c>
    </row>
    <row r="86" ht="18.75" hidden="1" spans="1:4">
      <c r="A86" s="108"/>
      <c r="B86" s="108"/>
      <c r="C86" s="104" t="s">
        <v>80</v>
      </c>
      <c r="D86" s="105">
        <v>24.1</v>
      </c>
    </row>
    <row r="87" ht="18.75" hidden="1" spans="1:4">
      <c r="A87" s="108"/>
      <c r="B87" s="108"/>
      <c r="C87" s="104" t="s">
        <v>81</v>
      </c>
      <c r="D87" s="105">
        <v>35.1</v>
      </c>
    </row>
    <row r="88" ht="18.75" hidden="1" spans="1:4">
      <c r="A88" s="108"/>
      <c r="B88" s="108"/>
      <c r="C88" s="104" t="s">
        <v>82</v>
      </c>
      <c r="D88" s="105">
        <v>38.15</v>
      </c>
    </row>
    <row r="89" ht="18.75" hidden="1" spans="1:4">
      <c r="A89" s="108"/>
      <c r="B89" s="108"/>
      <c r="C89" s="104" t="s">
        <v>83</v>
      </c>
      <c r="D89" s="105">
        <v>4.1</v>
      </c>
    </row>
    <row r="90" ht="18.75" hidden="1" spans="1:4">
      <c r="A90" s="110"/>
      <c r="B90" s="110"/>
      <c r="C90" s="104" t="s">
        <v>84</v>
      </c>
      <c r="D90" s="105">
        <v>4.1</v>
      </c>
    </row>
    <row r="91" ht="18.75" hidden="1" spans="1:4">
      <c r="A91" s="108">
        <v>11</v>
      </c>
      <c r="B91" s="108" t="s">
        <v>85</v>
      </c>
      <c r="C91" s="101" t="s">
        <v>8</v>
      </c>
      <c r="D91" s="98">
        <v>2017.5</v>
      </c>
    </row>
    <row r="92" ht="18.75" hidden="1" spans="1:4">
      <c r="A92" s="108"/>
      <c r="B92" s="108"/>
      <c r="C92" s="104" t="s">
        <v>32</v>
      </c>
      <c r="D92" s="105">
        <v>1626.7</v>
      </c>
    </row>
    <row r="93" ht="18.75" hidden="1" spans="1:4">
      <c r="A93" s="108"/>
      <c r="B93" s="108"/>
      <c r="C93" s="109" t="s">
        <v>86</v>
      </c>
      <c r="D93" s="105">
        <v>63.4</v>
      </c>
    </row>
    <row r="94" ht="18.75" hidden="1" spans="1:4">
      <c r="A94" s="108"/>
      <c r="B94" s="108"/>
      <c r="C94" s="109" t="s">
        <v>87</v>
      </c>
      <c r="D94" s="105">
        <v>38.3</v>
      </c>
    </row>
    <row r="95" ht="18.75" hidden="1" spans="1:4">
      <c r="A95" s="108"/>
      <c r="B95" s="108"/>
      <c r="C95" s="109" t="s">
        <v>88</v>
      </c>
      <c r="D95" s="105">
        <v>73.7</v>
      </c>
    </row>
    <row r="96" ht="18.75" hidden="1" spans="1:4">
      <c r="A96" s="108"/>
      <c r="B96" s="108"/>
      <c r="C96" s="109" t="s">
        <v>89</v>
      </c>
      <c r="D96" s="105">
        <v>33.4</v>
      </c>
    </row>
    <row r="97" ht="18.75" hidden="1" spans="1:4">
      <c r="A97" s="108"/>
      <c r="B97" s="108"/>
      <c r="C97" s="109" t="s">
        <v>90</v>
      </c>
      <c r="D97" s="105">
        <v>32.55</v>
      </c>
    </row>
    <row r="98" ht="18.75" hidden="1" spans="1:4">
      <c r="A98" s="108"/>
      <c r="B98" s="108"/>
      <c r="C98" s="109" t="s">
        <v>91</v>
      </c>
      <c r="D98" s="105">
        <v>38.3</v>
      </c>
    </row>
    <row r="99" ht="18.75" hidden="1" spans="1:4">
      <c r="A99" s="108"/>
      <c r="B99" s="108"/>
      <c r="C99" s="109" t="s">
        <v>92</v>
      </c>
      <c r="D99" s="105">
        <v>42.25</v>
      </c>
    </row>
    <row r="100" ht="18.75" hidden="1" spans="1:4">
      <c r="A100" s="108"/>
      <c r="B100" s="108"/>
      <c r="C100" s="109" t="s">
        <v>93</v>
      </c>
      <c r="D100" s="105">
        <v>48.25</v>
      </c>
    </row>
    <row r="101" ht="18.75" hidden="1" spans="1:4">
      <c r="A101" s="110"/>
      <c r="B101" s="110"/>
      <c r="C101" s="109" t="s">
        <v>94</v>
      </c>
      <c r="D101" s="105">
        <v>20.65</v>
      </c>
    </row>
    <row r="102" ht="18.75" hidden="1" spans="1:4">
      <c r="A102" s="108">
        <v>12</v>
      </c>
      <c r="B102" s="108" t="s">
        <v>95</v>
      </c>
      <c r="C102" s="101" t="s">
        <v>8</v>
      </c>
      <c r="D102" s="98">
        <v>329.05</v>
      </c>
    </row>
    <row r="103" ht="18.75" hidden="1" spans="1:4">
      <c r="A103" s="108"/>
      <c r="B103" s="108"/>
      <c r="C103" s="104" t="s">
        <v>19</v>
      </c>
      <c r="D103" s="105">
        <v>130.81</v>
      </c>
    </row>
    <row r="104" ht="18.75" hidden="1" spans="1:4">
      <c r="A104" s="108"/>
      <c r="B104" s="108"/>
      <c r="C104" s="104" t="s">
        <v>96</v>
      </c>
      <c r="D104" s="105">
        <v>129.6</v>
      </c>
    </row>
    <row r="105" ht="18.75" hidden="1" spans="1:4">
      <c r="A105" s="108"/>
      <c r="B105" s="108"/>
      <c r="C105" s="104" t="s">
        <v>97</v>
      </c>
      <c r="D105" s="105">
        <v>14.9</v>
      </c>
    </row>
    <row r="106" ht="18.75" hidden="1" spans="1:4">
      <c r="A106" s="108"/>
      <c r="B106" s="108"/>
      <c r="C106" s="104" t="s">
        <v>98</v>
      </c>
      <c r="D106" s="105">
        <v>38.05</v>
      </c>
    </row>
    <row r="107" ht="18.75" hidden="1" spans="1:4">
      <c r="A107" s="110"/>
      <c r="B107" s="110"/>
      <c r="C107" s="104" t="s">
        <v>99</v>
      </c>
      <c r="D107" s="105">
        <v>15.69</v>
      </c>
    </row>
    <row r="108" ht="18.75" hidden="1" spans="1:4">
      <c r="A108" s="108">
        <v>13</v>
      </c>
      <c r="B108" s="108" t="s">
        <v>100</v>
      </c>
      <c r="C108" s="101" t="s">
        <v>8</v>
      </c>
      <c r="D108" s="98">
        <v>3143.98</v>
      </c>
    </row>
    <row r="109" ht="18.75" hidden="1" spans="1:4">
      <c r="A109" s="108"/>
      <c r="B109" s="108"/>
      <c r="C109" s="104" t="s">
        <v>32</v>
      </c>
      <c r="D109" s="105">
        <v>2099.14</v>
      </c>
    </row>
    <row r="110" ht="18.75" hidden="1" spans="1:4">
      <c r="A110" s="108"/>
      <c r="B110" s="108"/>
      <c r="C110" s="104" t="s">
        <v>101</v>
      </c>
      <c r="D110" s="105">
        <v>46.15</v>
      </c>
    </row>
    <row r="111" ht="18.75" hidden="1" spans="1:4">
      <c r="A111" s="108"/>
      <c r="B111" s="108"/>
      <c r="C111" s="104" t="s">
        <v>102</v>
      </c>
      <c r="D111" s="105">
        <v>121.8</v>
      </c>
    </row>
    <row r="112" ht="18.75" hidden="1" spans="1:4">
      <c r="A112" s="108"/>
      <c r="B112" s="108"/>
      <c r="C112" s="104" t="s">
        <v>103</v>
      </c>
      <c r="D112" s="105">
        <v>12.23</v>
      </c>
    </row>
    <row r="113" ht="18.75" hidden="1" spans="1:4">
      <c r="A113" s="108"/>
      <c r="B113" s="108"/>
      <c r="C113" s="104" t="s">
        <v>104</v>
      </c>
      <c r="D113" s="105">
        <v>108.1</v>
      </c>
    </row>
    <row r="114" ht="18.75" hidden="1" spans="1:4">
      <c r="A114" s="108"/>
      <c r="B114" s="108"/>
      <c r="C114" s="104" t="s">
        <v>105</v>
      </c>
      <c r="D114" s="105">
        <v>52.1</v>
      </c>
    </row>
    <row r="115" ht="18.75" hidden="1" spans="1:4">
      <c r="A115" s="108"/>
      <c r="B115" s="108"/>
      <c r="C115" s="104" t="s">
        <v>106</v>
      </c>
      <c r="D115" s="105">
        <v>116.57</v>
      </c>
    </row>
    <row r="116" ht="18.75" hidden="1" spans="1:4">
      <c r="A116" s="108"/>
      <c r="B116" s="108"/>
      <c r="C116" s="104" t="s">
        <v>107</v>
      </c>
      <c r="D116" s="105">
        <v>119.12</v>
      </c>
    </row>
    <row r="117" ht="18.75" hidden="1" spans="1:4">
      <c r="A117" s="108"/>
      <c r="B117" s="108"/>
      <c r="C117" s="104" t="s">
        <v>108</v>
      </c>
      <c r="D117" s="105">
        <v>250.38</v>
      </c>
    </row>
    <row r="118" ht="18.75" hidden="1" spans="1:4">
      <c r="A118" s="108"/>
      <c r="B118" s="108"/>
      <c r="C118" s="104" t="s">
        <v>109</v>
      </c>
      <c r="D118" s="105">
        <v>36.25</v>
      </c>
    </row>
    <row r="119" ht="18.75" hidden="1" spans="1:4">
      <c r="A119" s="108"/>
      <c r="B119" s="108"/>
      <c r="C119" s="104" t="s">
        <v>110</v>
      </c>
      <c r="D119" s="105">
        <v>25.16</v>
      </c>
    </row>
    <row r="120" ht="18.75" hidden="1" spans="1:4">
      <c r="A120" s="108"/>
      <c r="B120" s="108"/>
      <c r="C120" s="104" t="s">
        <v>111</v>
      </c>
      <c r="D120" s="105">
        <v>149.33</v>
      </c>
    </row>
    <row r="121" ht="18.75" hidden="1" spans="1:4">
      <c r="A121" s="110"/>
      <c r="B121" s="110"/>
      <c r="C121" s="104" t="s">
        <v>112</v>
      </c>
      <c r="D121" s="105">
        <v>7.65</v>
      </c>
    </row>
    <row r="122" ht="18.75" hidden="1" spans="1:4">
      <c r="A122" s="115">
        <v>14</v>
      </c>
      <c r="B122" s="104" t="s">
        <v>113</v>
      </c>
      <c r="C122" s="101" t="s">
        <v>8</v>
      </c>
      <c r="D122" s="98">
        <v>1873.2</v>
      </c>
    </row>
    <row r="123" ht="18.75" hidden="1" spans="1:4">
      <c r="A123" s="115"/>
      <c r="B123" s="104"/>
      <c r="C123" s="104" t="s">
        <v>32</v>
      </c>
      <c r="D123" s="105">
        <v>813.7</v>
      </c>
    </row>
    <row r="124" ht="18.75" hidden="1" spans="1:4">
      <c r="A124" s="115"/>
      <c r="B124" s="104"/>
      <c r="C124" s="109" t="s">
        <v>114</v>
      </c>
      <c r="D124" s="105">
        <v>80.35</v>
      </c>
    </row>
    <row r="125" ht="18.75" hidden="1" spans="1:4">
      <c r="A125" s="115"/>
      <c r="B125" s="104"/>
      <c r="C125" s="109" t="s">
        <v>115</v>
      </c>
      <c r="D125" s="105">
        <v>79.15</v>
      </c>
    </row>
    <row r="126" ht="18.75" hidden="1" spans="1:4">
      <c r="A126" s="115"/>
      <c r="B126" s="104"/>
      <c r="C126" s="109" t="s">
        <v>116</v>
      </c>
      <c r="D126" s="105">
        <v>360.3</v>
      </c>
    </row>
    <row r="127" ht="18.75" hidden="1" spans="1:4">
      <c r="A127" s="115"/>
      <c r="B127" s="104"/>
      <c r="C127" s="109" t="s">
        <v>117</v>
      </c>
      <c r="D127" s="105">
        <v>172.55</v>
      </c>
    </row>
    <row r="128" ht="18.75" hidden="1" spans="1:4">
      <c r="A128" s="115"/>
      <c r="B128" s="104"/>
      <c r="C128" s="109" t="s">
        <v>118</v>
      </c>
      <c r="D128" s="105">
        <v>94.55</v>
      </c>
    </row>
    <row r="129" ht="18.75" hidden="1" spans="1:4">
      <c r="A129" s="115"/>
      <c r="B129" s="104"/>
      <c r="C129" s="109" t="s">
        <v>119</v>
      </c>
      <c r="D129" s="105">
        <v>108.3</v>
      </c>
    </row>
    <row r="130" ht="18.75" hidden="1" spans="1:4">
      <c r="A130" s="115"/>
      <c r="B130" s="104"/>
      <c r="C130" s="109" t="s">
        <v>120</v>
      </c>
      <c r="D130" s="105">
        <v>152.7</v>
      </c>
    </row>
    <row r="131" ht="18.75" hidden="1" spans="1:4">
      <c r="A131" s="115"/>
      <c r="B131" s="104"/>
      <c r="C131" s="109" t="s">
        <v>121</v>
      </c>
      <c r="D131" s="105">
        <v>11.6</v>
      </c>
    </row>
  </sheetData>
  <sheetProtection formatCells="0" insertHyperlinks="0" autoFilter="0"/>
  <mergeCells count="32">
    <mergeCell ref="A1:B1"/>
    <mergeCell ref="A4:D4"/>
    <mergeCell ref="A6:C6"/>
    <mergeCell ref="A7:A16"/>
    <mergeCell ref="A17:A29"/>
    <mergeCell ref="A30:A38"/>
    <mergeCell ref="A39:A47"/>
    <mergeCell ref="A48:A53"/>
    <mergeCell ref="A54:A59"/>
    <mergeCell ref="A60:A68"/>
    <mergeCell ref="A69:A73"/>
    <mergeCell ref="A74:A79"/>
    <mergeCell ref="A80:A90"/>
    <mergeCell ref="A91:A101"/>
    <mergeCell ref="A102:A107"/>
    <mergeCell ref="A108:A121"/>
    <mergeCell ref="A122:A131"/>
    <mergeCell ref="B7:B16"/>
    <mergeCell ref="B17:B29"/>
    <mergeCell ref="B30:B38"/>
    <mergeCell ref="B39:B47"/>
    <mergeCell ref="B48:B53"/>
    <mergeCell ref="B54:B59"/>
    <mergeCell ref="B60:B68"/>
    <mergeCell ref="B69:B73"/>
    <mergeCell ref="B74:B79"/>
    <mergeCell ref="B80:B90"/>
    <mergeCell ref="B91:B101"/>
    <mergeCell ref="B102:B107"/>
    <mergeCell ref="B108:B121"/>
    <mergeCell ref="B122:B131"/>
    <mergeCell ref="A2:D3"/>
  </mergeCells>
  <pageMargins left="0.75" right="0.75" top="1" bottom="1" header="0.5" footer="0.5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AJ131"/>
  <sheetViews>
    <sheetView workbookViewId="0">
      <selection activeCell="G18" sqref="G18"/>
    </sheetView>
  </sheetViews>
  <sheetFormatPr defaultColWidth="9" defaultRowHeight="13.5"/>
  <cols>
    <col min="1" max="1" width="3.13333333333333" style="1" customWidth="1"/>
    <col min="2" max="2" width="4.75" style="2" customWidth="1"/>
    <col min="3" max="3" width="16.3833333333333" style="2" customWidth="1"/>
    <col min="4" max="4" width="11.1333333333333" style="2" customWidth="1"/>
    <col min="5" max="5" width="10.3833333333333" style="2" customWidth="1"/>
    <col min="6" max="6" width="8.38333333333333" style="2" customWidth="1"/>
    <col min="7" max="12" width="9.5" style="2" customWidth="1"/>
    <col min="13" max="13" width="10.8833333333333" style="2" customWidth="1"/>
    <col min="14" max="15" width="9.5" style="2" customWidth="1"/>
    <col min="16" max="16" width="8.5" style="2" customWidth="1"/>
    <col min="17" max="17" width="8.5" style="3" customWidth="1"/>
    <col min="18" max="18" width="6.38333333333333" style="3" customWidth="1"/>
    <col min="19" max="19" width="6.63333333333333" style="4" customWidth="1"/>
    <col min="20" max="20" width="6.75" customWidth="1"/>
    <col min="21" max="21" width="9.25" style="5" customWidth="1"/>
    <col min="22" max="22" width="7.63333333333333" style="5" customWidth="1"/>
    <col min="23" max="24" width="7.38333333333333" style="5" customWidth="1"/>
    <col min="25" max="25" width="6.5" style="6" customWidth="1"/>
    <col min="26" max="26" width="6" customWidth="1"/>
    <col min="27" max="27" width="6.38333333333333" style="7" customWidth="1"/>
    <col min="28" max="28" width="6.63333333333333" style="7" customWidth="1"/>
    <col min="29" max="29" width="7.13333333333333" style="7" customWidth="1"/>
    <col min="30" max="30" width="8" style="7" customWidth="1"/>
    <col min="31" max="31" width="6.13333333333333" style="7" customWidth="1"/>
    <col min="32" max="32" width="5.25" style="7" customWidth="1"/>
    <col min="33" max="33" width="6" style="7" customWidth="1"/>
    <col min="34" max="34" width="12.6333333333333" customWidth="1"/>
  </cols>
  <sheetData>
    <row r="1" customFormat="1" ht="31" customHeight="1" spans="1:33">
      <c r="A1" s="8" t="s">
        <v>122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50"/>
      <c r="T1" s="8"/>
      <c r="U1" s="51"/>
      <c r="V1" s="51"/>
      <c r="W1" s="51"/>
      <c r="X1" s="51"/>
      <c r="Y1" s="71"/>
      <c r="Z1" s="8"/>
      <c r="AA1" s="8"/>
      <c r="AB1" s="8"/>
      <c r="AC1" s="8"/>
      <c r="AD1" s="8"/>
      <c r="AE1" s="8"/>
      <c r="AF1" s="7"/>
      <c r="AG1" s="7"/>
    </row>
    <row r="2" customFormat="1" ht="21" customHeight="1" spans="1:3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52"/>
      <c r="U2" s="5"/>
      <c r="V2" s="5"/>
      <c r="W2" s="5"/>
      <c r="X2" s="5"/>
      <c r="Y2" s="72" t="s">
        <v>123</v>
      </c>
      <c r="Z2" s="7"/>
      <c r="AA2" s="7"/>
      <c r="AB2" s="7"/>
      <c r="AC2" s="7"/>
      <c r="AD2" s="7"/>
      <c r="AE2" s="7"/>
      <c r="AF2" s="7"/>
      <c r="AG2" s="7"/>
    </row>
    <row r="3" customFormat="1" ht="21" customHeight="1" spans="3:33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2"/>
      <c r="U3" s="5"/>
      <c r="V3" s="5"/>
      <c r="W3" s="5"/>
      <c r="X3" s="5"/>
      <c r="Y3" s="72"/>
      <c r="Z3" s="7"/>
      <c r="AA3" s="7"/>
      <c r="AB3" s="7"/>
      <c r="AC3" s="7"/>
      <c r="AD3" s="7"/>
      <c r="AE3" s="7"/>
      <c r="AF3" s="7"/>
      <c r="AG3" s="7"/>
    </row>
    <row r="4" customFormat="1" ht="82" customHeight="1" spans="1:36">
      <c r="A4" s="10" t="s">
        <v>3</v>
      </c>
      <c r="B4" s="10" t="s">
        <v>4</v>
      </c>
      <c r="C4" s="11" t="s">
        <v>5</v>
      </c>
      <c r="D4" s="12" t="s">
        <v>6</v>
      </c>
      <c r="E4" s="12" t="s">
        <v>124</v>
      </c>
      <c r="F4" s="12" t="s">
        <v>125</v>
      </c>
      <c r="G4" s="12" t="s">
        <v>126</v>
      </c>
      <c r="H4" s="12" t="s">
        <v>127</v>
      </c>
      <c r="I4" s="12" t="s">
        <v>128</v>
      </c>
      <c r="J4" s="12" t="s">
        <v>129</v>
      </c>
      <c r="K4" s="12" t="s">
        <v>130</v>
      </c>
      <c r="L4" s="12" t="s">
        <v>131</v>
      </c>
      <c r="M4" s="12" t="s">
        <v>132</v>
      </c>
      <c r="N4" s="40" t="s">
        <v>133</v>
      </c>
      <c r="O4" s="40" t="s">
        <v>134</v>
      </c>
      <c r="P4" s="41" t="s">
        <v>135</v>
      </c>
      <c r="Q4" s="53" t="s">
        <v>136</v>
      </c>
      <c r="R4" s="53" t="s">
        <v>137</v>
      </c>
      <c r="S4" s="41" t="s">
        <v>138</v>
      </c>
      <c r="T4" s="41" t="s">
        <v>139</v>
      </c>
      <c r="U4" s="54" t="s">
        <v>140</v>
      </c>
      <c r="V4" s="54" t="s">
        <v>141</v>
      </c>
      <c r="W4" s="55" t="s">
        <v>142</v>
      </c>
      <c r="X4" s="55" t="s">
        <v>143</v>
      </c>
      <c r="Y4" s="73" t="s">
        <v>144</v>
      </c>
      <c r="Z4" s="41" t="s">
        <v>145</v>
      </c>
      <c r="AA4" s="39" t="s">
        <v>146</v>
      </c>
      <c r="AB4" s="41" t="s">
        <v>147</v>
      </c>
      <c r="AC4" s="41" t="s">
        <v>148</v>
      </c>
      <c r="AD4" s="41" t="s">
        <v>149</v>
      </c>
      <c r="AE4" s="41" t="s">
        <v>150</v>
      </c>
      <c r="AF4" s="41" t="s">
        <v>151</v>
      </c>
      <c r="AG4" s="41" t="s">
        <v>152</v>
      </c>
      <c r="AH4" s="41" t="s">
        <v>153</v>
      </c>
      <c r="AI4" s="76"/>
      <c r="AJ4" s="76"/>
    </row>
    <row r="5" customFormat="1" ht="18" customHeight="1" spans="1:34">
      <c r="A5" s="13"/>
      <c r="B5" s="14"/>
      <c r="C5" s="15" t="s">
        <v>6</v>
      </c>
      <c r="D5" s="16">
        <f>E5+F5+G5+H5+I5+J5+K5+L5+M5</f>
        <v>14545.59206</v>
      </c>
      <c r="E5" s="16">
        <f>E21+E34+E43+E58+E67+E72+E78+E89+E100+E106+E120+E130+0.01</f>
        <v>2325.09206</v>
      </c>
      <c r="F5" s="16">
        <f>F21+F34+F43+F58+F67+F72+F78+F89+F100+F106+F120+F130+F15+F52</f>
        <v>100</v>
      </c>
      <c r="G5" s="16">
        <f t="shared" ref="G5:L5" si="0">G15+G21+G34+G43+G52+G58+G67+G72+G78+G89+G100+G106+G120+G130</f>
        <v>500</v>
      </c>
      <c r="H5" s="16">
        <f t="shared" si="0"/>
        <v>2600</v>
      </c>
      <c r="I5" s="16">
        <f t="shared" si="0"/>
        <v>50</v>
      </c>
      <c r="J5" s="16">
        <f t="shared" si="0"/>
        <v>150</v>
      </c>
      <c r="K5" s="16">
        <f t="shared" si="0"/>
        <v>850</v>
      </c>
      <c r="L5" s="16">
        <f t="shared" si="0"/>
        <v>2000</v>
      </c>
      <c r="M5" s="15">
        <f>P5+Q5+R5+S5+T5+U5+V5+W5+X5+Y5+Z5+AA5+AB5+AC5+AD5+AE5+AF5+AG5+N5+O5</f>
        <v>5970.5</v>
      </c>
      <c r="N5" s="42">
        <v>1800</v>
      </c>
      <c r="O5" s="42">
        <v>70</v>
      </c>
      <c r="P5" s="12">
        <v>1400</v>
      </c>
      <c r="Q5" s="56">
        <v>250</v>
      </c>
      <c r="R5" s="57">
        <v>60</v>
      </c>
      <c r="S5" s="57">
        <v>98</v>
      </c>
      <c r="T5" s="57">
        <v>44</v>
      </c>
      <c r="U5" s="58">
        <v>119.2</v>
      </c>
      <c r="V5" s="59">
        <v>153.9</v>
      </c>
      <c r="W5" s="59">
        <v>178</v>
      </c>
      <c r="X5" s="60">
        <v>128</v>
      </c>
      <c r="Y5" s="66">
        <v>46</v>
      </c>
      <c r="Z5" s="12">
        <v>15</v>
      </c>
      <c r="AA5" s="12">
        <v>203.4</v>
      </c>
      <c r="AB5" s="74">
        <v>72</v>
      </c>
      <c r="AC5" s="65">
        <v>420</v>
      </c>
      <c r="AD5" s="65">
        <v>450</v>
      </c>
      <c r="AE5" s="74">
        <v>405</v>
      </c>
      <c r="AF5" s="75">
        <v>24</v>
      </c>
      <c r="AG5" s="75">
        <v>34</v>
      </c>
      <c r="AH5" s="77"/>
    </row>
    <row r="6" customFormat="1" ht="54" spans="1:34">
      <c r="A6" s="17">
        <v>1</v>
      </c>
      <c r="B6" s="18" t="s">
        <v>7</v>
      </c>
      <c r="C6" s="19" t="s">
        <v>9</v>
      </c>
      <c r="D6" s="20">
        <f t="shared" ref="D6:D15" si="1">E6+F6+G6+H6+I6+J6+K6+L6+M6</f>
        <v>2206.19</v>
      </c>
      <c r="E6" s="19"/>
      <c r="F6" s="19">
        <v>26</v>
      </c>
      <c r="G6" s="19">
        <v>310</v>
      </c>
      <c r="H6" s="19">
        <v>200</v>
      </c>
      <c r="I6" s="19">
        <v>20</v>
      </c>
      <c r="J6" s="19">
        <v>30</v>
      </c>
      <c r="K6" s="19">
        <v>300</v>
      </c>
      <c r="L6" s="43"/>
      <c r="M6" s="15">
        <f t="shared" ref="M6:M37" si="2">P6+Q6+R6+S6+T6+U6+V6+W6+X6+Y6+Z6+AA6+AB6+AC6+AD6+AE6+AF6+AG6+N6+O6</f>
        <v>1320.19</v>
      </c>
      <c r="N6" s="44">
        <v>432</v>
      </c>
      <c r="O6" s="44">
        <v>70</v>
      </c>
      <c r="P6" s="12">
        <v>343</v>
      </c>
      <c r="Q6" s="61">
        <v>100</v>
      </c>
      <c r="R6" s="61">
        <v>16.2</v>
      </c>
      <c r="S6" s="61"/>
      <c r="T6" s="62"/>
      <c r="U6" s="63">
        <v>2.2</v>
      </c>
      <c r="V6" s="59">
        <v>45.9</v>
      </c>
      <c r="W6" s="59">
        <v>13</v>
      </c>
      <c r="X6" s="60"/>
      <c r="Y6" s="66">
        <v>13</v>
      </c>
      <c r="Z6" s="12"/>
      <c r="AA6" s="12"/>
      <c r="AB6" s="74">
        <v>4.84</v>
      </c>
      <c r="AC6" s="65"/>
      <c r="AD6" s="65">
        <v>4.05</v>
      </c>
      <c r="AE6" s="74">
        <v>240</v>
      </c>
      <c r="AF6" s="75">
        <v>2</v>
      </c>
      <c r="AG6" s="75">
        <v>34</v>
      </c>
      <c r="AH6" s="78" t="s">
        <v>154</v>
      </c>
    </row>
    <row r="7" customFormat="1" spans="1:34">
      <c r="A7" s="21"/>
      <c r="B7" s="22"/>
      <c r="C7" s="19" t="s">
        <v>10</v>
      </c>
      <c r="D7" s="20">
        <f t="shared" si="1"/>
        <v>107.45</v>
      </c>
      <c r="E7" s="19"/>
      <c r="F7" s="19"/>
      <c r="G7" s="19"/>
      <c r="H7" s="19"/>
      <c r="I7" s="19"/>
      <c r="J7" s="19"/>
      <c r="K7" s="19"/>
      <c r="L7" s="19"/>
      <c r="M7" s="15">
        <f t="shared" si="2"/>
        <v>107.45</v>
      </c>
      <c r="N7" s="44"/>
      <c r="O7" s="44"/>
      <c r="P7" s="12"/>
      <c r="Q7" s="64"/>
      <c r="R7" s="61"/>
      <c r="S7" s="61"/>
      <c r="T7" s="65"/>
      <c r="U7" s="58">
        <v>6.2</v>
      </c>
      <c r="V7" s="59"/>
      <c r="W7" s="59">
        <v>15</v>
      </c>
      <c r="X7" s="60">
        <v>0</v>
      </c>
      <c r="Y7" s="66">
        <v>0</v>
      </c>
      <c r="Z7" s="12"/>
      <c r="AA7" s="12">
        <v>49.8</v>
      </c>
      <c r="AB7" s="74"/>
      <c r="AC7" s="65">
        <v>30</v>
      </c>
      <c r="AD7" s="65">
        <v>6.45</v>
      </c>
      <c r="AE7" s="74"/>
      <c r="AF7" s="75"/>
      <c r="AG7" s="75"/>
      <c r="AH7" s="77"/>
    </row>
    <row r="8" customFormat="1" spans="1:34">
      <c r="A8" s="21"/>
      <c r="B8" s="22"/>
      <c r="C8" s="19" t="s">
        <v>11</v>
      </c>
      <c r="D8" s="20">
        <f t="shared" si="1"/>
        <v>21.05</v>
      </c>
      <c r="E8" s="19"/>
      <c r="F8" s="19"/>
      <c r="G8" s="19"/>
      <c r="H8" s="19"/>
      <c r="I8" s="19"/>
      <c r="J8" s="19"/>
      <c r="K8" s="19"/>
      <c r="L8" s="19"/>
      <c r="M8" s="15">
        <f t="shared" si="2"/>
        <v>21.05</v>
      </c>
      <c r="N8" s="44"/>
      <c r="O8" s="44"/>
      <c r="P8" s="12"/>
      <c r="Q8" s="64"/>
      <c r="R8" s="61"/>
      <c r="S8" s="61"/>
      <c r="T8" s="65"/>
      <c r="U8" s="58">
        <v>4.6</v>
      </c>
      <c r="V8" s="59"/>
      <c r="W8" s="59">
        <v>9</v>
      </c>
      <c r="X8" s="60">
        <v>1</v>
      </c>
      <c r="Y8" s="66">
        <v>0</v>
      </c>
      <c r="Z8" s="12"/>
      <c r="AA8" s="12"/>
      <c r="AB8" s="74"/>
      <c r="AC8" s="65"/>
      <c r="AD8" s="65">
        <v>6.45</v>
      </c>
      <c r="AE8" s="74"/>
      <c r="AF8" s="75"/>
      <c r="AG8" s="75"/>
      <c r="AH8" s="77"/>
    </row>
    <row r="9" customFormat="1" spans="1:34">
      <c r="A9" s="21"/>
      <c r="B9" s="22"/>
      <c r="C9" s="19" t="s">
        <v>12</v>
      </c>
      <c r="D9" s="20">
        <f t="shared" si="1"/>
        <v>42.35</v>
      </c>
      <c r="E9" s="19"/>
      <c r="F9" s="19"/>
      <c r="G9" s="19"/>
      <c r="H9" s="19"/>
      <c r="I9" s="19"/>
      <c r="J9" s="19"/>
      <c r="K9" s="19"/>
      <c r="L9" s="19"/>
      <c r="M9" s="15">
        <f t="shared" si="2"/>
        <v>42.35</v>
      </c>
      <c r="N9" s="44"/>
      <c r="O9" s="44"/>
      <c r="P9" s="12"/>
      <c r="Q9" s="64"/>
      <c r="R9" s="61"/>
      <c r="S9" s="61"/>
      <c r="T9" s="65"/>
      <c r="U9" s="58">
        <v>6.2</v>
      </c>
      <c r="V9" s="59"/>
      <c r="W9" s="59">
        <v>15</v>
      </c>
      <c r="X9" s="60">
        <v>15</v>
      </c>
      <c r="Y9" s="66">
        <v>0</v>
      </c>
      <c r="Z9" s="12"/>
      <c r="AA9" s="12"/>
      <c r="AB9" s="74"/>
      <c r="AC9" s="65"/>
      <c r="AD9" s="65">
        <v>6.15</v>
      </c>
      <c r="AE9" s="74"/>
      <c r="AF9" s="75"/>
      <c r="AG9" s="75"/>
      <c r="AH9" s="77"/>
    </row>
    <row r="10" customFormat="1" spans="1:34">
      <c r="A10" s="21"/>
      <c r="B10" s="22"/>
      <c r="C10" s="19" t="s">
        <v>13</v>
      </c>
      <c r="D10" s="20">
        <f t="shared" si="1"/>
        <v>21.7</v>
      </c>
      <c r="E10" s="19"/>
      <c r="F10" s="19"/>
      <c r="G10" s="19"/>
      <c r="H10" s="19"/>
      <c r="I10" s="19"/>
      <c r="J10" s="19"/>
      <c r="K10" s="19"/>
      <c r="L10" s="19"/>
      <c r="M10" s="15">
        <f t="shared" si="2"/>
        <v>21.7</v>
      </c>
      <c r="N10" s="44"/>
      <c r="O10" s="44"/>
      <c r="P10" s="12"/>
      <c r="Q10" s="64"/>
      <c r="R10" s="61"/>
      <c r="S10" s="61"/>
      <c r="T10" s="65"/>
      <c r="U10" s="58">
        <v>3.8</v>
      </c>
      <c r="V10" s="59"/>
      <c r="W10" s="59">
        <v>6</v>
      </c>
      <c r="X10" s="60">
        <v>5</v>
      </c>
      <c r="Y10" s="66">
        <v>0</v>
      </c>
      <c r="Z10" s="12"/>
      <c r="AA10" s="12"/>
      <c r="AB10" s="74"/>
      <c r="AC10" s="65"/>
      <c r="AD10" s="65">
        <v>6.9</v>
      </c>
      <c r="AE10" s="74"/>
      <c r="AF10" s="75"/>
      <c r="AG10" s="75"/>
      <c r="AH10" s="77"/>
    </row>
    <row r="11" customFormat="1" spans="1:34">
      <c r="A11" s="21"/>
      <c r="B11" s="22"/>
      <c r="C11" s="19" t="s">
        <v>14</v>
      </c>
      <c r="D11" s="20">
        <f t="shared" si="1"/>
        <v>22.95</v>
      </c>
      <c r="E11" s="19"/>
      <c r="F11" s="19"/>
      <c r="G11" s="19"/>
      <c r="H11" s="19"/>
      <c r="I11" s="19"/>
      <c r="J11" s="19"/>
      <c r="K11" s="19"/>
      <c r="L11" s="19"/>
      <c r="M11" s="15">
        <f t="shared" si="2"/>
        <v>22.95</v>
      </c>
      <c r="N11" s="44"/>
      <c r="O11" s="44"/>
      <c r="P11" s="12"/>
      <c r="Q11" s="64"/>
      <c r="R11" s="61"/>
      <c r="S11" s="61"/>
      <c r="T11" s="65"/>
      <c r="U11" s="58">
        <v>3.8</v>
      </c>
      <c r="V11" s="59"/>
      <c r="W11" s="59">
        <v>9</v>
      </c>
      <c r="X11" s="60">
        <v>4</v>
      </c>
      <c r="Y11" s="66">
        <v>0</v>
      </c>
      <c r="Z11" s="12"/>
      <c r="AA11" s="12"/>
      <c r="AB11" s="74"/>
      <c r="AC11" s="65"/>
      <c r="AD11" s="65">
        <v>6.15</v>
      </c>
      <c r="AE11" s="74"/>
      <c r="AF11" s="75"/>
      <c r="AG11" s="75"/>
      <c r="AH11" s="77"/>
    </row>
    <row r="12" customFormat="1" spans="1:34">
      <c r="A12" s="21"/>
      <c r="B12" s="22"/>
      <c r="C12" s="19" t="s">
        <v>15</v>
      </c>
      <c r="D12" s="20">
        <f t="shared" si="1"/>
        <v>5.9</v>
      </c>
      <c r="E12" s="19"/>
      <c r="F12" s="19"/>
      <c r="G12" s="19"/>
      <c r="H12" s="19"/>
      <c r="I12" s="19"/>
      <c r="J12" s="19"/>
      <c r="K12" s="19"/>
      <c r="L12" s="19"/>
      <c r="M12" s="15">
        <f t="shared" si="2"/>
        <v>5.9</v>
      </c>
      <c r="N12" s="44"/>
      <c r="O12" s="44"/>
      <c r="P12" s="12"/>
      <c r="Q12" s="64"/>
      <c r="R12" s="61"/>
      <c r="S12" s="61"/>
      <c r="T12" s="65"/>
      <c r="U12" s="58">
        <v>1.4</v>
      </c>
      <c r="V12" s="59"/>
      <c r="W12" s="59">
        <v>3</v>
      </c>
      <c r="X12" s="60">
        <v>0</v>
      </c>
      <c r="Y12" s="66">
        <v>0</v>
      </c>
      <c r="Z12" s="12"/>
      <c r="AA12" s="12"/>
      <c r="AB12" s="74"/>
      <c r="AC12" s="65"/>
      <c r="AD12" s="65">
        <v>1.5</v>
      </c>
      <c r="AE12" s="74"/>
      <c r="AF12" s="75"/>
      <c r="AG12" s="75"/>
      <c r="AH12" s="77"/>
    </row>
    <row r="13" customFormat="1" spans="1:34">
      <c r="A13" s="21"/>
      <c r="B13" s="22"/>
      <c r="C13" s="19" t="s">
        <v>16</v>
      </c>
      <c r="D13" s="20">
        <f t="shared" si="1"/>
        <v>22.15</v>
      </c>
      <c r="E13" s="19"/>
      <c r="F13" s="19"/>
      <c r="G13" s="19"/>
      <c r="H13" s="19"/>
      <c r="I13" s="19"/>
      <c r="J13" s="19"/>
      <c r="K13" s="19"/>
      <c r="L13" s="19"/>
      <c r="M13" s="15">
        <f t="shared" si="2"/>
        <v>22.15</v>
      </c>
      <c r="N13" s="44"/>
      <c r="O13" s="44"/>
      <c r="P13" s="12"/>
      <c r="Q13" s="64"/>
      <c r="R13" s="61"/>
      <c r="S13" s="61"/>
      <c r="T13" s="65"/>
      <c r="U13" s="58">
        <v>3</v>
      </c>
      <c r="V13" s="59"/>
      <c r="W13" s="59">
        <v>9</v>
      </c>
      <c r="X13" s="60">
        <v>4</v>
      </c>
      <c r="Y13" s="66">
        <v>0</v>
      </c>
      <c r="Z13" s="12"/>
      <c r="AA13" s="12"/>
      <c r="AB13" s="74"/>
      <c r="AC13" s="65"/>
      <c r="AD13" s="65">
        <v>6.15</v>
      </c>
      <c r="AE13" s="74"/>
      <c r="AF13" s="75"/>
      <c r="AG13" s="75"/>
      <c r="AH13" s="77"/>
    </row>
    <row r="14" customFormat="1" spans="1:34">
      <c r="A14" s="21"/>
      <c r="B14" s="22"/>
      <c r="C14" s="19" t="s">
        <v>17</v>
      </c>
      <c r="D14" s="20">
        <f t="shared" si="1"/>
        <v>4.8</v>
      </c>
      <c r="E14" s="19"/>
      <c r="F14" s="19"/>
      <c r="G14" s="19"/>
      <c r="H14" s="19"/>
      <c r="I14" s="19"/>
      <c r="J14" s="19"/>
      <c r="K14" s="19"/>
      <c r="L14" s="19"/>
      <c r="M14" s="15">
        <f t="shared" si="2"/>
        <v>4.8</v>
      </c>
      <c r="N14" s="44"/>
      <c r="O14" s="44"/>
      <c r="P14" s="12"/>
      <c r="Q14" s="64"/>
      <c r="R14" s="61"/>
      <c r="S14" s="61"/>
      <c r="T14" s="65"/>
      <c r="U14" s="58">
        <v>0.6</v>
      </c>
      <c r="V14" s="59"/>
      <c r="W14" s="59">
        <v>0</v>
      </c>
      <c r="X14" s="60">
        <v>3</v>
      </c>
      <c r="Y14" s="66">
        <v>0</v>
      </c>
      <c r="Z14" s="12"/>
      <c r="AA14" s="12"/>
      <c r="AB14" s="74"/>
      <c r="AC14" s="65"/>
      <c r="AD14" s="65">
        <v>1.2</v>
      </c>
      <c r="AE14" s="74"/>
      <c r="AF14" s="75"/>
      <c r="AG14" s="75"/>
      <c r="AH14" s="77"/>
    </row>
    <row r="15" customFormat="1" spans="1:34">
      <c r="A15" s="21"/>
      <c r="B15" s="23"/>
      <c r="C15" s="15" t="s">
        <v>8</v>
      </c>
      <c r="D15" s="20">
        <f t="shared" si="1"/>
        <v>2454.54</v>
      </c>
      <c r="E15" s="15">
        <f t="shared" ref="E15:K15" si="3">E14+E13+E12+E11+E10+E9+E8+E7+E6</f>
        <v>0</v>
      </c>
      <c r="F15" s="15">
        <f t="shared" si="3"/>
        <v>26</v>
      </c>
      <c r="G15" s="15">
        <f t="shared" si="3"/>
        <v>310</v>
      </c>
      <c r="H15" s="15">
        <f t="shared" si="3"/>
        <v>200</v>
      </c>
      <c r="I15" s="15">
        <f t="shared" si="3"/>
        <v>20</v>
      </c>
      <c r="J15" s="15">
        <f t="shared" si="3"/>
        <v>30</v>
      </c>
      <c r="K15" s="15">
        <f t="shared" si="3"/>
        <v>300</v>
      </c>
      <c r="L15" s="15"/>
      <c r="M15" s="15">
        <f t="shared" si="2"/>
        <v>1568.54</v>
      </c>
      <c r="N15" s="45">
        <v>432</v>
      </c>
      <c r="O15" s="45">
        <f>O6+O7+O8+O9+O10+O11+O12+O13+O14</f>
        <v>70</v>
      </c>
      <c r="P15" s="12">
        <v>343</v>
      </c>
      <c r="Q15" s="56">
        <v>100</v>
      </c>
      <c r="R15" s="56">
        <v>16.2</v>
      </c>
      <c r="S15" s="56"/>
      <c r="T15" s="56"/>
      <c r="U15" s="58">
        <v>31.8</v>
      </c>
      <c r="V15" s="66">
        <v>45.9</v>
      </c>
      <c r="W15" s="66">
        <v>79</v>
      </c>
      <c r="X15" s="60">
        <v>32</v>
      </c>
      <c r="Y15" s="66">
        <v>13</v>
      </c>
      <c r="Z15" s="12"/>
      <c r="AA15" s="12">
        <v>49.8</v>
      </c>
      <c r="AB15" s="74">
        <v>4.84</v>
      </c>
      <c r="AC15" s="65">
        <v>30</v>
      </c>
      <c r="AD15" s="65">
        <v>45</v>
      </c>
      <c r="AE15" s="74">
        <v>240</v>
      </c>
      <c r="AF15" s="75">
        <v>2</v>
      </c>
      <c r="AG15" s="75">
        <v>34</v>
      </c>
      <c r="AH15" s="77"/>
    </row>
    <row r="16" customFormat="1" spans="1:34">
      <c r="A16" s="15">
        <v>2</v>
      </c>
      <c r="B16" s="24" t="s">
        <v>48</v>
      </c>
      <c r="C16" s="19" t="s">
        <v>9</v>
      </c>
      <c r="D16" s="20">
        <f t="shared" ref="D16:D47" si="4">E16+F16+G16+H16+I16+J16+K16+L16+M16</f>
        <v>461.1</v>
      </c>
      <c r="E16" s="19"/>
      <c r="F16" s="19">
        <v>1</v>
      </c>
      <c r="G16" s="19">
        <v>36</v>
      </c>
      <c r="H16" s="19">
        <v>200</v>
      </c>
      <c r="I16" s="19"/>
      <c r="J16" s="19"/>
      <c r="K16" s="19">
        <v>100</v>
      </c>
      <c r="L16" s="19"/>
      <c r="M16" s="15">
        <f t="shared" si="2"/>
        <v>124.1</v>
      </c>
      <c r="N16" s="44">
        <v>20</v>
      </c>
      <c r="O16" s="44"/>
      <c r="P16" s="12">
        <v>21</v>
      </c>
      <c r="Q16" s="57">
        <v>7.5</v>
      </c>
      <c r="R16" s="57">
        <v>1.5</v>
      </c>
      <c r="S16" s="65"/>
      <c r="T16" s="12"/>
      <c r="U16" s="58">
        <v>4.6</v>
      </c>
      <c r="V16" s="59">
        <v>8.1</v>
      </c>
      <c r="W16" s="59">
        <v>9</v>
      </c>
      <c r="X16" s="60"/>
      <c r="Y16" s="66">
        <v>20</v>
      </c>
      <c r="Z16" s="12"/>
      <c r="AA16" s="12"/>
      <c r="AB16" s="74">
        <v>15</v>
      </c>
      <c r="AC16" s="65">
        <v>0</v>
      </c>
      <c r="AD16" s="65">
        <v>2.4</v>
      </c>
      <c r="AE16" s="74">
        <v>15</v>
      </c>
      <c r="AF16" s="75"/>
      <c r="AG16" s="75"/>
      <c r="AH16" s="77"/>
    </row>
    <row r="17" customFormat="1" spans="1:34">
      <c r="A17" s="15"/>
      <c r="B17" s="25"/>
      <c r="C17" s="19" t="s">
        <v>49</v>
      </c>
      <c r="D17" s="20">
        <f t="shared" si="4"/>
        <v>5.55</v>
      </c>
      <c r="E17" s="19"/>
      <c r="F17" s="19"/>
      <c r="G17" s="19"/>
      <c r="H17" s="19"/>
      <c r="I17" s="19"/>
      <c r="J17" s="19"/>
      <c r="K17" s="19"/>
      <c r="L17" s="19"/>
      <c r="M17" s="15">
        <f t="shared" si="2"/>
        <v>5.55</v>
      </c>
      <c r="N17" s="44"/>
      <c r="O17" s="44"/>
      <c r="P17" s="12"/>
      <c r="Q17" s="67"/>
      <c r="R17" s="61">
        <v>1.5</v>
      </c>
      <c r="S17" s="61"/>
      <c r="T17" s="68"/>
      <c r="U17" s="58">
        <v>0.6</v>
      </c>
      <c r="V17" s="59"/>
      <c r="W17" s="59"/>
      <c r="X17" s="60"/>
      <c r="Y17" s="66"/>
      <c r="Z17" s="12"/>
      <c r="AA17" s="12"/>
      <c r="AB17" s="74"/>
      <c r="AC17" s="65"/>
      <c r="AD17" s="65">
        <v>3.45</v>
      </c>
      <c r="AE17" s="74"/>
      <c r="AF17" s="75"/>
      <c r="AG17" s="75"/>
      <c r="AH17" s="77"/>
    </row>
    <row r="18" customFormat="1" spans="1:34">
      <c r="A18" s="15"/>
      <c r="B18" s="25"/>
      <c r="C18" s="19" t="s">
        <v>50</v>
      </c>
      <c r="D18" s="20">
        <f t="shared" si="4"/>
        <v>3.95</v>
      </c>
      <c r="E18" s="19"/>
      <c r="F18" s="19"/>
      <c r="G18" s="19"/>
      <c r="H18" s="19"/>
      <c r="I18" s="19"/>
      <c r="J18" s="19"/>
      <c r="K18" s="19"/>
      <c r="L18" s="19"/>
      <c r="M18" s="15">
        <f t="shared" si="2"/>
        <v>3.95</v>
      </c>
      <c r="N18" s="44"/>
      <c r="O18" s="44"/>
      <c r="P18" s="12"/>
      <c r="Q18" s="67"/>
      <c r="R18" s="61">
        <v>0.5</v>
      </c>
      <c r="S18" s="61"/>
      <c r="T18" s="68"/>
      <c r="U18" s="58">
        <v>0.6</v>
      </c>
      <c r="V18" s="59"/>
      <c r="W18" s="59"/>
      <c r="X18" s="60"/>
      <c r="Y18" s="66"/>
      <c r="Z18" s="12"/>
      <c r="AA18" s="12"/>
      <c r="AB18" s="74"/>
      <c r="AC18" s="65"/>
      <c r="AD18" s="65">
        <v>2.85</v>
      </c>
      <c r="AE18" s="74"/>
      <c r="AF18" s="75"/>
      <c r="AG18" s="75"/>
      <c r="AH18" s="77"/>
    </row>
    <row r="19" customFormat="1" spans="1:34">
      <c r="A19" s="15"/>
      <c r="B19" s="25"/>
      <c r="C19" s="19" t="s">
        <v>51</v>
      </c>
      <c r="D19" s="20">
        <f t="shared" si="4"/>
        <v>3.95</v>
      </c>
      <c r="E19" s="19"/>
      <c r="F19" s="19"/>
      <c r="G19" s="19"/>
      <c r="H19" s="19"/>
      <c r="I19" s="19"/>
      <c r="J19" s="19"/>
      <c r="K19" s="19"/>
      <c r="L19" s="19"/>
      <c r="M19" s="15">
        <f t="shared" si="2"/>
        <v>3.95</v>
      </c>
      <c r="N19" s="44"/>
      <c r="O19" s="44"/>
      <c r="P19" s="12"/>
      <c r="Q19" s="67"/>
      <c r="R19" s="61">
        <v>0.5</v>
      </c>
      <c r="S19" s="61"/>
      <c r="T19" s="68"/>
      <c r="U19" s="58">
        <v>0.6</v>
      </c>
      <c r="V19" s="59"/>
      <c r="W19" s="59"/>
      <c r="X19" s="60"/>
      <c r="Y19" s="66"/>
      <c r="Z19" s="12"/>
      <c r="AA19" s="12"/>
      <c r="AB19" s="74"/>
      <c r="AC19" s="65"/>
      <c r="AD19" s="65">
        <v>2.85</v>
      </c>
      <c r="AE19" s="74"/>
      <c r="AF19" s="75"/>
      <c r="AG19" s="75"/>
      <c r="AH19" s="77"/>
    </row>
    <row r="20" customFormat="1" spans="1:34">
      <c r="A20" s="15"/>
      <c r="B20" s="25"/>
      <c r="C20" s="19" t="s">
        <v>52</v>
      </c>
      <c r="D20" s="20">
        <f t="shared" si="4"/>
        <v>2.85</v>
      </c>
      <c r="E20" s="19"/>
      <c r="F20" s="19"/>
      <c r="G20" s="19"/>
      <c r="H20" s="19"/>
      <c r="I20" s="19"/>
      <c r="J20" s="19"/>
      <c r="K20" s="19"/>
      <c r="L20" s="19"/>
      <c r="M20" s="15">
        <f t="shared" si="2"/>
        <v>2.85</v>
      </c>
      <c r="N20" s="44"/>
      <c r="O20" s="44"/>
      <c r="P20" s="12"/>
      <c r="Q20" s="67"/>
      <c r="R20" s="61">
        <v>0.3</v>
      </c>
      <c r="S20" s="61"/>
      <c r="T20" s="68"/>
      <c r="U20" s="58">
        <v>0.6</v>
      </c>
      <c r="V20" s="59"/>
      <c r="W20" s="59"/>
      <c r="X20" s="60"/>
      <c r="Y20" s="66"/>
      <c r="Z20" s="12"/>
      <c r="AA20" s="12"/>
      <c r="AB20" s="74"/>
      <c r="AC20" s="65"/>
      <c r="AD20" s="65">
        <v>1.95</v>
      </c>
      <c r="AE20" s="74"/>
      <c r="AF20" s="75"/>
      <c r="AG20" s="75"/>
      <c r="AH20" s="77"/>
    </row>
    <row r="21" customFormat="1" spans="1:34">
      <c r="A21" s="15"/>
      <c r="B21" s="26"/>
      <c r="C21" s="15" t="s">
        <v>8</v>
      </c>
      <c r="D21" s="20">
        <f t="shared" si="4"/>
        <v>477.4</v>
      </c>
      <c r="E21" s="15">
        <f t="shared" ref="E21:K21" si="5">E16+E17+E18+E19+E20</f>
        <v>0</v>
      </c>
      <c r="F21" s="15">
        <f t="shared" si="5"/>
        <v>1</v>
      </c>
      <c r="G21" s="15">
        <f t="shared" si="5"/>
        <v>36</v>
      </c>
      <c r="H21" s="15">
        <f t="shared" si="5"/>
        <v>200</v>
      </c>
      <c r="I21" s="15">
        <f t="shared" si="5"/>
        <v>0</v>
      </c>
      <c r="J21" s="15">
        <f t="shared" si="5"/>
        <v>0</v>
      </c>
      <c r="K21" s="15">
        <f t="shared" si="5"/>
        <v>100</v>
      </c>
      <c r="L21" s="15"/>
      <c r="M21" s="15">
        <f t="shared" si="2"/>
        <v>140.4</v>
      </c>
      <c r="N21" s="45">
        <v>20</v>
      </c>
      <c r="O21" s="45"/>
      <c r="P21" s="12">
        <v>21</v>
      </c>
      <c r="Q21" s="56">
        <v>7.5</v>
      </c>
      <c r="R21" s="56">
        <v>4.3</v>
      </c>
      <c r="S21" s="56"/>
      <c r="T21" s="56"/>
      <c r="U21" s="58">
        <v>7</v>
      </c>
      <c r="V21" s="66">
        <v>8.1</v>
      </c>
      <c r="W21" s="59">
        <v>9</v>
      </c>
      <c r="X21" s="60"/>
      <c r="Y21" s="66">
        <v>20</v>
      </c>
      <c r="Z21" s="12"/>
      <c r="AA21" s="12"/>
      <c r="AB21" s="74">
        <v>15</v>
      </c>
      <c r="AC21" s="65">
        <v>0</v>
      </c>
      <c r="AD21" s="65">
        <v>13.5</v>
      </c>
      <c r="AE21" s="74">
        <v>15</v>
      </c>
      <c r="AF21" s="75"/>
      <c r="AG21" s="75"/>
      <c r="AH21" s="77"/>
    </row>
    <row r="22" customFormat="1" ht="31" customHeight="1" spans="1:34">
      <c r="A22" s="27">
        <v>3</v>
      </c>
      <c r="B22" s="27" t="s">
        <v>18</v>
      </c>
      <c r="C22" s="15" t="s">
        <v>19</v>
      </c>
      <c r="D22" s="20">
        <f t="shared" si="4"/>
        <v>1078.92</v>
      </c>
      <c r="E22" s="15"/>
      <c r="F22" s="15">
        <v>10</v>
      </c>
      <c r="G22" s="15">
        <v>21</v>
      </c>
      <c r="H22" s="15">
        <v>400</v>
      </c>
      <c r="I22" s="15"/>
      <c r="J22" s="15">
        <v>30</v>
      </c>
      <c r="K22" s="15">
        <v>125</v>
      </c>
      <c r="L22" s="15"/>
      <c r="M22" s="15">
        <f t="shared" si="2"/>
        <v>492.92</v>
      </c>
      <c r="N22" s="45">
        <v>164</v>
      </c>
      <c r="O22" s="45"/>
      <c r="P22" s="12">
        <v>168</v>
      </c>
      <c r="Q22" s="61"/>
      <c r="R22" s="61"/>
      <c r="S22" s="61">
        <v>98</v>
      </c>
      <c r="T22" s="61"/>
      <c r="U22" s="63">
        <v>3.8</v>
      </c>
      <c r="V22" s="59">
        <v>16.2</v>
      </c>
      <c r="W22" s="59">
        <v>19</v>
      </c>
      <c r="X22" s="60"/>
      <c r="Y22" s="66"/>
      <c r="Z22" s="12"/>
      <c r="AA22" s="12"/>
      <c r="AB22" s="41">
        <v>5.12</v>
      </c>
      <c r="AC22" s="65">
        <v>0</v>
      </c>
      <c r="AD22" s="65">
        <v>1.8</v>
      </c>
      <c r="AE22" s="41">
        <v>15</v>
      </c>
      <c r="AF22" s="75">
        <v>2</v>
      </c>
      <c r="AG22" s="75"/>
      <c r="AH22" s="77"/>
    </row>
    <row r="23" customFormat="1" spans="1:34">
      <c r="A23" s="27"/>
      <c r="B23" s="27"/>
      <c r="C23" s="19" t="s">
        <v>20</v>
      </c>
      <c r="D23" s="20">
        <f t="shared" si="4"/>
        <v>58.3</v>
      </c>
      <c r="E23" s="28">
        <v>13.5</v>
      </c>
      <c r="F23" s="19"/>
      <c r="G23" s="19"/>
      <c r="H23" s="19"/>
      <c r="I23" s="19"/>
      <c r="J23" s="19"/>
      <c r="K23" s="19"/>
      <c r="L23" s="19"/>
      <c r="M23" s="15">
        <f t="shared" si="2"/>
        <v>44.8</v>
      </c>
      <c r="N23" s="44"/>
      <c r="O23" s="44"/>
      <c r="P23" s="12"/>
      <c r="Q23" s="67">
        <v>3.75</v>
      </c>
      <c r="R23" s="61">
        <v>0.6</v>
      </c>
      <c r="S23" s="61"/>
      <c r="T23" s="61"/>
      <c r="U23" s="58">
        <v>0.6</v>
      </c>
      <c r="V23" s="59"/>
      <c r="W23" s="59"/>
      <c r="X23" s="60">
        <v>4</v>
      </c>
      <c r="Y23" s="66"/>
      <c r="Z23" s="12"/>
      <c r="AA23" s="12"/>
      <c r="AB23" s="74"/>
      <c r="AC23" s="65">
        <v>30</v>
      </c>
      <c r="AD23" s="65">
        <v>5.85</v>
      </c>
      <c r="AE23" s="74"/>
      <c r="AF23" s="75"/>
      <c r="AG23" s="75"/>
      <c r="AH23" s="77"/>
    </row>
    <row r="24" customFormat="1" spans="1:34">
      <c r="A24" s="27"/>
      <c r="B24" s="27"/>
      <c r="C24" s="19" t="s">
        <v>21</v>
      </c>
      <c r="D24" s="20">
        <f t="shared" si="4"/>
        <v>10.75</v>
      </c>
      <c r="E24" s="29">
        <v>0.3</v>
      </c>
      <c r="F24" s="19"/>
      <c r="G24" s="19"/>
      <c r="H24" s="19"/>
      <c r="I24" s="19"/>
      <c r="J24" s="19"/>
      <c r="K24" s="19"/>
      <c r="L24" s="19"/>
      <c r="M24" s="15">
        <f t="shared" si="2"/>
        <v>10.45</v>
      </c>
      <c r="N24" s="44"/>
      <c r="O24" s="44"/>
      <c r="P24" s="12"/>
      <c r="Q24" s="67">
        <v>2.5</v>
      </c>
      <c r="R24" s="61">
        <v>0.5</v>
      </c>
      <c r="S24" s="61"/>
      <c r="T24" s="61"/>
      <c r="U24" s="58">
        <v>0.6</v>
      </c>
      <c r="V24" s="59"/>
      <c r="W24" s="59"/>
      <c r="X24" s="60">
        <v>1</v>
      </c>
      <c r="Y24" s="66"/>
      <c r="Z24" s="12"/>
      <c r="AA24" s="12"/>
      <c r="AB24" s="74"/>
      <c r="AC24" s="65"/>
      <c r="AD24" s="65">
        <v>5.85</v>
      </c>
      <c r="AE24" s="74"/>
      <c r="AF24" s="75"/>
      <c r="AG24" s="75"/>
      <c r="AH24" s="77"/>
    </row>
    <row r="25" customFormat="1" ht="27" spans="1:34">
      <c r="A25" s="27"/>
      <c r="B25" s="27"/>
      <c r="C25" s="19" t="s">
        <v>22</v>
      </c>
      <c r="D25" s="20">
        <f t="shared" si="4"/>
        <v>9.125</v>
      </c>
      <c r="E25" s="30">
        <v>0.3</v>
      </c>
      <c r="F25" s="19"/>
      <c r="G25" s="19"/>
      <c r="H25" s="19"/>
      <c r="I25" s="19"/>
      <c r="J25" s="19"/>
      <c r="K25" s="19"/>
      <c r="L25" s="19"/>
      <c r="M25" s="15">
        <f t="shared" si="2"/>
        <v>8.825</v>
      </c>
      <c r="N25" s="44"/>
      <c r="O25" s="44"/>
      <c r="P25" s="12"/>
      <c r="Q25" s="67">
        <v>1.875</v>
      </c>
      <c r="R25" s="61">
        <v>0.5</v>
      </c>
      <c r="S25" s="61"/>
      <c r="T25" s="61"/>
      <c r="U25" s="58">
        <v>0.6</v>
      </c>
      <c r="V25" s="59"/>
      <c r="W25" s="59"/>
      <c r="X25" s="60"/>
      <c r="Y25" s="66"/>
      <c r="Z25" s="12"/>
      <c r="AA25" s="12"/>
      <c r="AB25" s="74"/>
      <c r="AC25" s="65"/>
      <c r="AD25" s="65">
        <v>5.85</v>
      </c>
      <c r="AE25" s="74"/>
      <c r="AF25" s="75"/>
      <c r="AG25" s="75"/>
      <c r="AH25" s="77"/>
    </row>
    <row r="26" customFormat="1" spans="1:34">
      <c r="A26" s="27"/>
      <c r="B26" s="27"/>
      <c r="C26" s="19" t="s">
        <v>23</v>
      </c>
      <c r="D26" s="20">
        <f t="shared" si="4"/>
        <v>11.45</v>
      </c>
      <c r="E26" s="28">
        <v>1</v>
      </c>
      <c r="F26" s="19"/>
      <c r="G26" s="19"/>
      <c r="H26" s="19"/>
      <c r="I26" s="19"/>
      <c r="J26" s="19"/>
      <c r="K26" s="19"/>
      <c r="L26" s="19"/>
      <c r="M26" s="15">
        <f t="shared" si="2"/>
        <v>10.45</v>
      </c>
      <c r="N26" s="44"/>
      <c r="O26" s="44"/>
      <c r="P26" s="12"/>
      <c r="Q26" s="67">
        <v>2.5</v>
      </c>
      <c r="R26" s="61">
        <v>0.5</v>
      </c>
      <c r="S26" s="61"/>
      <c r="T26" s="61"/>
      <c r="U26" s="58">
        <v>0.6</v>
      </c>
      <c r="V26" s="59"/>
      <c r="W26" s="59"/>
      <c r="X26" s="60">
        <v>1</v>
      </c>
      <c r="Y26" s="66"/>
      <c r="Z26" s="12"/>
      <c r="AA26" s="12"/>
      <c r="AB26" s="74"/>
      <c r="AC26" s="65"/>
      <c r="AD26" s="65">
        <v>5.85</v>
      </c>
      <c r="AE26" s="74"/>
      <c r="AF26" s="75"/>
      <c r="AG26" s="75"/>
      <c r="AH26" s="77"/>
    </row>
    <row r="27" customFormat="1" spans="1:34">
      <c r="A27" s="27"/>
      <c r="B27" s="27"/>
      <c r="C27" s="19" t="s">
        <v>24</v>
      </c>
      <c r="D27" s="20">
        <f t="shared" si="4"/>
        <v>11.825</v>
      </c>
      <c r="E27" s="28">
        <v>2</v>
      </c>
      <c r="F27" s="19"/>
      <c r="G27" s="19"/>
      <c r="H27" s="19"/>
      <c r="I27" s="19"/>
      <c r="J27" s="19"/>
      <c r="K27" s="19"/>
      <c r="L27" s="19"/>
      <c r="M27" s="15">
        <f t="shared" si="2"/>
        <v>9.825</v>
      </c>
      <c r="N27" s="44"/>
      <c r="O27" s="44"/>
      <c r="P27" s="12"/>
      <c r="Q27" s="67">
        <v>1.875</v>
      </c>
      <c r="R27" s="61">
        <v>0.5</v>
      </c>
      <c r="S27" s="61"/>
      <c r="T27" s="61"/>
      <c r="U27" s="58">
        <v>0.6</v>
      </c>
      <c r="V27" s="59"/>
      <c r="W27" s="59"/>
      <c r="X27" s="60">
        <v>1</v>
      </c>
      <c r="Y27" s="66"/>
      <c r="Z27" s="12"/>
      <c r="AA27" s="12"/>
      <c r="AB27" s="74"/>
      <c r="AC27" s="65"/>
      <c r="AD27" s="65">
        <v>5.85</v>
      </c>
      <c r="AE27" s="74"/>
      <c r="AF27" s="75"/>
      <c r="AG27" s="75"/>
      <c r="AH27" s="77"/>
    </row>
    <row r="28" customFormat="1" spans="1:34">
      <c r="A28" s="27"/>
      <c r="B28" s="27"/>
      <c r="C28" s="19" t="s">
        <v>25</v>
      </c>
      <c r="D28" s="20">
        <f t="shared" si="4"/>
        <v>42.25</v>
      </c>
      <c r="E28" s="28"/>
      <c r="F28" s="19"/>
      <c r="G28" s="19"/>
      <c r="H28" s="19"/>
      <c r="I28" s="19"/>
      <c r="J28" s="19"/>
      <c r="K28" s="19"/>
      <c r="L28" s="19"/>
      <c r="M28" s="15">
        <f t="shared" si="2"/>
        <v>42.25</v>
      </c>
      <c r="N28" s="44"/>
      <c r="O28" s="44"/>
      <c r="P28" s="12"/>
      <c r="Q28" s="67">
        <v>2.5</v>
      </c>
      <c r="R28" s="61">
        <v>0.5</v>
      </c>
      <c r="S28" s="61"/>
      <c r="T28" s="61"/>
      <c r="U28" s="58">
        <v>0.6</v>
      </c>
      <c r="V28" s="59"/>
      <c r="W28" s="59"/>
      <c r="X28" s="60">
        <v>1</v>
      </c>
      <c r="Y28" s="66"/>
      <c r="Z28" s="12"/>
      <c r="AA28" s="12">
        <v>31.8</v>
      </c>
      <c r="AB28" s="74"/>
      <c r="AC28" s="65"/>
      <c r="AD28" s="65">
        <v>5.85</v>
      </c>
      <c r="AE28" s="74"/>
      <c r="AF28" s="75"/>
      <c r="AG28" s="75"/>
      <c r="AH28" s="77"/>
    </row>
    <row r="29" customFormat="1" spans="1:34">
      <c r="A29" s="27"/>
      <c r="B29" s="27"/>
      <c r="C29" s="19" t="s">
        <v>26</v>
      </c>
      <c r="D29" s="20">
        <f t="shared" si="4"/>
        <v>8.425</v>
      </c>
      <c r="E29" s="28"/>
      <c r="F29" s="19"/>
      <c r="G29" s="19"/>
      <c r="H29" s="19"/>
      <c r="I29" s="19"/>
      <c r="J29" s="19"/>
      <c r="K29" s="19"/>
      <c r="L29" s="19"/>
      <c r="M29" s="15">
        <f t="shared" si="2"/>
        <v>8.425</v>
      </c>
      <c r="N29" s="44"/>
      <c r="O29" s="44"/>
      <c r="P29" s="12"/>
      <c r="Q29" s="67">
        <v>1.875</v>
      </c>
      <c r="R29" s="61">
        <v>0.5</v>
      </c>
      <c r="S29" s="61"/>
      <c r="T29" s="61"/>
      <c r="U29" s="58">
        <v>0.6</v>
      </c>
      <c r="V29" s="59"/>
      <c r="W29" s="59"/>
      <c r="X29" s="60">
        <v>0.5</v>
      </c>
      <c r="Y29" s="66"/>
      <c r="Z29" s="12"/>
      <c r="AA29" s="12"/>
      <c r="AB29" s="74"/>
      <c r="AC29" s="65"/>
      <c r="AD29" s="65">
        <v>4.95</v>
      </c>
      <c r="AE29" s="74"/>
      <c r="AF29" s="75"/>
      <c r="AG29" s="75"/>
      <c r="AH29" s="77"/>
    </row>
    <row r="30" customFormat="1" spans="1:34">
      <c r="A30" s="27"/>
      <c r="B30" s="27"/>
      <c r="C30" s="19" t="s">
        <v>27</v>
      </c>
      <c r="D30" s="20">
        <f t="shared" si="4"/>
        <v>12.31</v>
      </c>
      <c r="E30" s="30">
        <v>2.46</v>
      </c>
      <c r="F30" s="19"/>
      <c r="G30" s="19"/>
      <c r="H30" s="19"/>
      <c r="I30" s="19"/>
      <c r="J30" s="19"/>
      <c r="K30" s="19"/>
      <c r="L30" s="19"/>
      <c r="M30" s="15">
        <f t="shared" si="2"/>
        <v>9.85</v>
      </c>
      <c r="N30" s="44"/>
      <c r="O30" s="44"/>
      <c r="P30" s="12"/>
      <c r="Q30" s="67">
        <v>2.5</v>
      </c>
      <c r="R30" s="61">
        <v>0.4</v>
      </c>
      <c r="S30" s="61"/>
      <c r="T30" s="61"/>
      <c r="U30" s="58">
        <v>0.6</v>
      </c>
      <c r="V30" s="59"/>
      <c r="W30" s="59"/>
      <c r="X30" s="60">
        <v>0.5</v>
      </c>
      <c r="Y30" s="66"/>
      <c r="Z30" s="12"/>
      <c r="AA30" s="12"/>
      <c r="AB30" s="74"/>
      <c r="AC30" s="65"/>
      <c r="AD30" s="65">
        <v>5.85</v>
      </c>
      <c r="AE30" s="74"/>
      <c r="AF30" s="75"/>
      <c r="AG30" s="75"/>
      <c r="AH30" s="77"/>
    </row>
    <row r="31" customFormat="1" spans="1:34">
      <c r="A31" s="27"/>
      <c r="B31" s="27"/>
      <c r="C31" s="19" t="s">
        <v>28</v>
      </c>
      <c r="D31" s="20">
        <f t="shared" si="4"/>
        <v>12.725</v>
      </c>
      <c r="E31" s="28">
        <v>4</v>
      </c>
      <c r="F31" s="19"/>
      <c r="G31" s="19"/>
      <c r="H31" s="19"/>
      <c r="I31" s="19"/>
      <c r="J31" s="19"/>
      <c r="K31" s="19"/>
      <c r="L31" s="19"/>
      <c r="M31" s="15">
        <f t="shared" si="2"/>
        <v>8.725</v>
      </c>
      <c r="N31" s="44"/>
      <c r="O31" s="44"/>
      <c r="P31" s="12"/>
      <c r="Q31" s="67">
        <v>1.875</v>
      </c>
      <c r="R31" s="61">
        <v>0.4</v>
      </c>
      <c r="S31" s="61"/>
      <c r="T31" s="61"/>
      <c r="U31" s="58">
        <v>0.6</v>
      </c>
      <c r="V31" s="59"/>
      <c r="W31" s="59"/>
      <c r="X31" s="60"/>
      <c r="Y31" s="66"/>
      <c r="Z31" s="12"/>
      <c r="AA31" s="12"/>
      <c r="AB31" s="74"/>
      <c r="AC31" s="65"/>
      <c r="AD31" s="65">
        <v>5.85</v>
      </c>
      <c r="AE31" s="74"/>
      <c r="AF31" s="75"/>
      <c r="AG31" s="75"/>
      <c r="AH31" s="77"/>
    </row>
    <row r="32" customFormat="1" spans="1:34">
      <c r="A32" s="27"/>
      <c r="B32" s="27"/>
      <c r="C32" s="19" t="s">
        <v>29</v>
      </c>
      <c r="D32" s="20">
        <f t="shared" si="4"/>
        <v>10.075</v>
      </c>
      <c r="E32" s="30"/>
      <c r="F32" s="19"/>
      <c r="G32" s="19"/>
      <c r="H32" s="19"/>
      <c r="I32" s="19"/>
      <c r="J32" s="19"/>
      <c r="K32" s="19"/>
      <c r="L32" s="19"/>
      <c r="M32" s="15">
        <f t="shared" si="2"/>
        <v>10.075</v>
      </c>
      <c r="N32" s="44"/>
      <c r="O32" s="44"/>
      <c r="P32" s="12"/>
      <c r="Q32" s="67">
        <v>1.875</v>
      </c>
      <c r="R32" s="61">
        <v>0.5</v>
      </c>
      <c r="S32" s="61"/>
      <c r="T32" s="61"/>
      <c r="U32" s="58">
        <v>0.6</v>
      </c>
      <c r="V32" s="59"/>
      <c r="W32" s="59"/>
      <c r="X32" s="60">
        <v>2</v>
      </c>
      <c r="Y32" s="66"/>
      <c r="Z32" s="12"/>
      <c r="AA32" s="12"/>
      <c r="AB32" s="74"/>
      <c r="AC32" s="65"/>
      <c r="AD32" s="65">
        <v>5.1</v>
      </c>
      <c r="AE32" s="74"/>
      <c r="AF32" s="75"/>
      <c r="AG32" s="75"/>
      <c r="AH32" s="77"/>
    </row>
    <row r="33" customFormat="1" spans="1:34">
      <c r="A33" s="27"/>
      <c r="B33" s="27"/>
      <c r="C33" s="19" t="s">
        <v>30</v>
      </c>
      <c r="D33" s="20">
        <f t="shared" si="4"/>
        <v>38.825</v>
      </c>
      <c r="E33" s="31"/>
      <c r="F33" s="19"/>
      <c r="G33" s="19"/>
      <c r="H33" s="19"/>
      <c r="I33" s="19"/>
      <c r="J33" s="19"/>
      <c r="K33" s="19"/>
      <c r="L33" s="19"/>
      <c r="M33" s="15">
        <f t="shared" si="2"/>
        <v>38.825</v>
      </c>
      <c r="N33" s="44"/>
      <c r="O33" s="44"/>
      <c r="P33" s="12"/>
      <c r="Q33" s="67">
        <v>1.875</v>
      </c>
      <c r="R33" s="61">
        <v>0.5</v>
      </c>
      <c r="S33" s="61"/>
      <c r="T33" s="61"/>
      <c r="U33" s="58">
        <v>0.6</v>
      </c>
      <c r="V33" s="59"/>
      <c r="W33" s="59"/>
      <c r="X33" s="60"/>
      <c r="Y33" s="66"/>
      <c r="Z33" s="12"/>
      <c r="AA33" s="12"/>
      <c r="AB33" s="74"/>
      <c r="AC33" s="65">
        <v>30</v>
      </c>
      <c r="AD33" s="65">
        <v>5.85</v>
      </c>
      <c r="AE33" s="74"/>
      <c r="AF33" s="75"/>
      <c r="AG33" s="75"/>
      <c r="AH33" s="77"/>
    </row>
    <row r="34" customFormat="1" spans="1:34">
      <c r="A34" s="27"/>
      <c r="B34" s="27"/>
      <c r="C34" s="15" t="s">
        <v>8</v>
      </c>
      <c r="D34" s="20">
        <f t="shared" si="4"/>
        <v>1304.98</v>
      </c>
      <c r="E34" s="15">
        <f t="shared" ref="E34:K34" si="6">E33+E32+E31+E30+E29+E28+E27+E26+E25+E24+E23+E22</f>
        <v>23.56</v>
      </c>
      <c r="F34" s="15">
        <f t="shared" si="6"/>
        <v>10</v>
      </c>
      <c r="G34" s="15">
        <f t="shared" si="6"/>
        <v>21</v>
      </c>
      <c r="H34" s="15">
        <f t="shared" si="6"/>
        <v>400</v>
      </c>
      <c r="I34" s="15">
        <f t="shared" si="6"/>
        <v>0</v>
      </c>
      <c r="J34" s="15">
        <f t="shared" si="6"/>
        <v>30</v>
      </c>
      <c r="K34" s="15">
        <f t="shared" si="6"/>
        <v>125</v>
      </c>
      <c r="L34" s="15"/>
      <c r="M34" s="15">
        <f t="shared" si="2"/>
        <v>695.42</v>
      </c>
      <c r="N34" s="45">
        <v>164</v>
      </c>
      <c r="O34" s="45"/>
      <c r="P34" s="12">
        <v>168</v>
      </c>
      <c r="Q34" s="69">
        <v>25</v>
      </c>
      <c r="R34" s="61">
        <v>5.4</v>
      </c>
      <c r="S34" s="61">
        <v>98</v>
      </c>
      <c r="T34" s="61"/>
      <c r="U34" s="58">
        <v>10.4</v>
      </c>
      <c r="V34" s="59">
        <v>16.2</v>
      </c>
      <c r="W34" s="59">
        <v>19</v>
      </c>
      <c r="X34" s="60">
        <v>11</v>
      </c>
      <c r="Y34" s="66"/>
      <c r="Z34" s="12"/>
      <c r="AA34" s="12">
        <v>31.8</v>
      </c>
      <c r="AB34" s="74">
        <v>5.12</v>
      </c>
      <c r="AC34" s="65">
        <v>60</v>
      </c>
      <c r="AD34" s="65">
        <v>64.5</v>
      </c>
      <c r="AE34" s="74">
        <v>15</v>
      </c>
      <c r="AF34" s="75">
        <v>2</v>
      </c>
      <c r="AG34" s="75"/>
      <c r="AH34" s="77"/>
    </row>
    <row r="35" customFormat="1" spans="1:34">
      <c r="A35" s="32">
        <v>4</v>
      </c>
      <c r="B35" s="32" t="s">
        <v>31</v>
      </c>
      <c r="C35" s="15" t="s">
        <v>32</v>
      </c>
      <c r="D35" s="20">
        <f t="shared" si="4"/>
        <v>347.44</v>
      </c>
      <c r="E35" s="15"/>
      <c r="F35" s="15">
        <v>4</v>
      </c>
      <c r="G35" s="15">
        <v>6</v>
      </c>
      <c r="H35" s="15">
        <v>200</v>
      </c>
      <c r="I35" s="15">
        <v>10</v>
      </c>
      <c r="J35" s="15"/>
      <c r="K35" s="15"/>
      <c r="L35" s="15"/>
      <c r="M35" s="15">
        <f t="shared" si="2"/>
        <v>127.44</v>
      </c>
      <c r="N35" s="45">
        <v>52</v>
      </c>
      <c r="O35" s="45"/>
      <c r="P35" s="12">
        <v>49</v>
      </c>
      <c r="Q35" s="67"/>
      <c r="R35" s="61"/>
      <c r="S35" s="70"/>
      <c r="T35" s="62"/>
      <c r="U35" s="58">
        <v>1.4</v>
      </c>
      <c r="V35" s="59">
        <v>5.4</v>
      </c>
      <c r="W35" s="59">
        <v>3</v>
      </c>
      <c r="X35" s="60"/>
      <c r="Y35" s="66"/>
      <c r="Z35" s="12"/>
      <c r="AA35" s="12"/>
      <c r="AB35" s="74">
        <v>4.04</v>
      </c>
      <c r="AC35" s="65">
        <v>0</v>
      </c>
      <c r="AD35" s="65">
        <v>0.6</v>
      </c>
      <c r="AE35" s="74">
        <v>10</v>
      </c>
      <c r="AF35" s="75">
        <v>2</v>
      </c>
      <c r="AG35" s="75"/>
      <c r="AH35" s="77"/>
    </row>
    <row r="36" customFormat="1" spans="1:34">
      <c r="A36" s="32"/>
      <c r="B36" s="32"/>
      <c r="C36" s="33" t="s">
        <v>33</v>
      </c>
      <c r="D36" s="20">
        <f t="shared" si="4"/>
        <v>34.225</v>
      </c>
      <c r="E36" s="33"/>
      <c r="F36" s="33"/>
      <c r="G36" s="33"/>
      <c r="H36" s="33"/>
      <c r="I36" s="33"/>
      <c r="J36" s="33"/>
      <c r="K36" s="33"/>
      <c r="L36" s="33"/>
      <c r="M36" s="15">
        <f t="shared" si="2"/>
        <v>34.225</v>
      </c>
      <c r="N36" s="46"/>
      <c r="O36" s="46"/>
      <c r="P36" s="12"/>
      <c r="Q36" s="56">
        <v>0.625</v>
      </c>
      <c r="R36" s="67">
        <v>0.3</v>
      </c>
      <c r="S36" s="61"/>
      <c r="T36" s="68"/>
      <c r="U36" s="58">
        <v>0.6</v>
      </c>
      <c r="V36" s="59"/>
      <c r="W36" s="59"/>
      <c r="X36" s="60"/>
      <c r="Y36" s="66"/>
      <c r="Z36" s="12"/>
      <c r="AA36" s="12"/>
      <c r="AB36" s="74"/>
      <c r="AC36" s="65">
        <v>30</v>
      </c>
      <c r="AD36" s="65">
        <v>2.7</v>
      </c>
      <c r="AE36" s="74"/>
      <c r="AF36" s="75"/>
      <c r="AG36" s="75"/>
      <c r="AH36" s="77"/>
    </row>
    <row r="37" customFormat="1" spans="1:34">
      <c r="A37" s="32"/>
      <c r="B37" s="32"/>
      <c r="C37" s="33" t="s">
        <v>34</v>
      </c>
      <c r="D37" s="20">
        <f t="shared" si="4"/>
        <v>5.5</v>
      </c>
      <c r="E37" s="33"/>
      <c r="F37" s="33"/>
      <c r="G37" s="33"/>
      <c r="H37" s="33"/>
      <c r="I37" s="33"/>
      <c r="J37" s="33"/>
      <c r="K37" s="33"/>
      <c r="L37" s="33"/>
      <c r="M37" s="15">
        <f t="shared" si="2"/>
        <v>5.5</v>
      </c>
      <c r="N37" s="46"/>
      <c r="O37" s="46"/>
      <c r="P37" s="12"/>
      <c r="Q37" s="56">
        <v>0.75</v>
      </c>
      <c r="R37" s="67">
        <v>0.3</v>
      </c>
      <c r="S37" s="61"/>
      <c r="T37" s="68"/>
      <c r="U37" s="58">
        <v>0.6</v>
      </c>
      <c r="V37" s="59"/>
      <c r="W37" s="59"/>
      <c r="X37" s="60">
        <v>1</v>
      </c>
      <c r="Y37" s="66"/>
      <c r="Z37" s="12"/>
      <c r="AA37" s="12"/>
      <c r="AB37" s="74"/>
      <c r="AC37" s="65"/>
      <c r="AD37" s="65">
        <v>2.85</v>
      </c>
      <c r="AE37" s="74"/>
      <c r="AF37" s="75"/>
      <c r="AG37" s="75"/>
      <c r="AH37" s="77"/>
    </row>
    <row r="38" customFormat="1" spans="1:34">
      <c r="A38" s="32"/>
      <c r="B38" s="32"/>
      <c r="C38" s="33" t="s">
        <v>35</v>
      </c>
      <c r="D38" s="20">
        <f t="shared" si="4"/>
        <v>4.8</v>
      </c>
      <c r="E38" s="33"/>
      <c r="F38" s="33"/>
      <c r="G38" s="33"/>
      <c r="H38" s="33"/>
      <c r="I38" s="33"/>
      <c r="J38" s="33"/>
      <c r="K38" s="33"/>
      <c r="L38" s="33"/>
      <c r="M38" s="15">
        <f t="shared" ref="M38:M69" si="7">P38+Q38+R38+S38+T38+U38+V38+W38+X38+Y38+Z38+AA38+AB38+AC38+AD38+AE38+AF38+AG38+N38+O38</f>
        <v>4.8</v>
      </c>
      <c r="N38" s="46"/>
      <c r="O38" s="46"/>
      <c r="P38" s="12"/>
      <c r="Q38" s="56">
        <v>0.5</v>
      </c>
      <c r="R38" s="67">
        <v>0.3</v>
      </c>
      <c r="S38" s="61"/>
      <c r="T38" s="68"/>
      <c r="U38" s="58">
        <v>0.6</v>
      </c>
      <c r="V38" s="59"/>
      <c r="W38" s="59"/>
      <c r="X38" s="60">
        <v>1</v>
      </c>
      <c r="Y38" s="66"/>
      <c r="Z38" s="12"/>
      <c r="AA38" s="12"/>
      <c r="AB38" s="74"/>
      <c r="AC38" s="65"/>
      <c r="AD38" s="65">
        <v>2.4</v>
      </c>
      <c r="AE38" s="74"/>
      <c r="AF38" s="75"/>
      <c r="AG38" s="75"/>
      <c r="AH38" s="77"/>
    </row>
    <row r="39" customFormat="1" spans="1:34">
      <c r="A39" s="32"/>
      <c r="B39" s="32"/>
      <c r="C39" s="33" t="s">
        <v>36</v>
      </c>
      <c r="D39" s="20">
        <f t="shared" si="4"/>
        <v>5.2</v>
      </c>
      <c r="E39" s="33"/>
      <c r="F39" s="33"/>
      <c r="G39" s="33"/>
      <c r="H39" s="33"/>
      <c r="I39" s="33"/>
      <c r="J39" s="33"/>
      <c r="K39" s="33"/>
      <c r="L39" s="33"/>
      <c r="M39" s="15">
        <f t="shared" si="7"/>
        <v>5.2</v>
      </c>
      <c r="N39" s="46"/>
      <c r="O39" s="46"/>
      <c r="P39" s="12"/>
      <c r="Q39" s="56">
        <v>0.75</v>
      </c>
      <c r="R39" s="67">
        <v>0.3</v>
      </c>
      <c r="S39" s="61"/>
      <c r="T39" s="68"/>
      <c r="U39" s="58">
        <v>0.6</v>
      </c>
      <c r="V39" s="59"/>
      <c r="W39" s="59"/>
      <c r="X39" s="60">
        <v>1</v>
      </c>
      <c r="Y39" s="66"/>
      <c r="Z39" s="12"/>
      <c r="AA39" s="12"/>
      <c r="AB39" s="74"/>
      <c r="AC39" s="65"/>
      <c r="AD39" s="65">
        <v>2.55</v>
      </c>
      <c r="AE39" s="74"/>
      <c r="AF39" s="75"/>
      <c r="AG39" s="75"/>
      <c r="AH39" s="77"/>
    </row>
    <row r="40" customFormat="1" spans="1:34">
      <c r="A40" s="32"/>
      <c r="B40" s="32"/>
      <c r="C40" s="33" t="s">
        <v>37</v>
      </c>
      <c r="D40" s="20">
        <f t="shared" si="4"/>
        <v>3.825</v>
      </c>
      <c r="E40" s="33"/>
      <c r="F40" s="33"/>
      <c r="G40" s="33"/>
      <c r="H40" s="33"/>
      <c r="I40" s="33"/>
      <c r="J40" s="33"/>
      <c r="K40" s="33"/>
      <c r="L40" s="33"/>
      <c r="M40" s="15">
        <f t="shared" si="7"/>
        <v>3.825</v>
      </c>
      <c r="N40" s="46"/>
      <c r="O40" s="46"/>
      <c r="P40" s="12"/>
      <c r="Q40" s="56">
        <v>0.375</v>
      </c>
      <c r="R40" s="67">
        <v>0.3</v>
      </c>
      <c r="S40" s="61"/>
      <c r="T40" s="68"/>
      <c r="U40" s="58">
        <v>0.6</v>
      </c>
      <c r="V40" s="59"/>
      <c r="W40" s="59"/>
      <c r="X40" s="60"/>
      <c r="Y40" s="66"/>
      <c r="Z40" s="12"/>
      <c r="AA40" s="12"/>
      <c r="AB40" s="74"/>
      <c r="AC40" s="65"/>
      <c r="AD40" s="65">
        <v>2.55</v>
      </c>
      <c r="AE40" s="74"/>
      <c r="AF40" s="75"/>
      <c r="AG40" s="75"/>
      <c r="AH40" s="77"/>
    </row>
    <row r="41" customFormat="1" spans="1:34">
      <c r="A41" s="32"/>
      <c r="B41" s="32"/>
      <c r="C41" s="33" t="s">
        <v>38</v>
      </c>
      <c r="D41" s="20">
        <f t="shared" si="4"/>
        <v>3.375</v>
      </c>
      <c r="E41" s="33"/>
      <c r="F41" s="33"/>
      <c r="G41" s="33"/>
      <c r="H41" s="33"/>
      <c r="I41" s="33"/>
      <c r="J41" s="33"/>
      <c r="K41" s="33"/>
      <c r="L41" s="33"/>
      <c r="M41" s="15">
        <f t="shared" si="7"/>
        <v>3.375</v>
      </c>
      <c r="N41" s="46"/>
      <c r="O41" s="46"/>
      <c r="P41" s="12"/>
      <c r="Q41" s="56">
        <v>0.375</v>
      </c>
      <c r="R41" s="67">
        <v>0.3</v>
      </c>
      <c r="S41" s="61"/>
      <c r="T41" s="68"/>
      <c r="U41" s="58">
        <v>0.6</v>
      </c>
      <c r="V41" s="59"/>
      <c r="W41" s="59"/>
      <c r="X41" s="60"/>
      <c r="Y41" s="66"/>
      <c r="Z41" s="12"/>
      <c r="AA41" s="12"/>
      <c r="AB41" s="74"/>
      <c r="AC41" s="65"/>
      <c r="AD41" s="65">
        <v>2.1</v>
      </c>
      <c r="AE41" s="74"/>
      <c r="AF41" s="75"/>
      <c r="AG41" s="75"/>
      <c r="AH41" s="77"/>
    </row>
    <row r="42" customFormat="1" ht="27" spans="1:34">
      <c r="A42" s="32"/>
      <c r="B42" s="32"/>
      <c r="C42" s="19" t="s">
        <v>39</v>
      </c>
      <c r="D42" s="20">
        <f t="shared" si="4"/>
        <v>3.525</v>
      </c>
      <c r="E42" s="19"/>
      <c r="F42" s="19"/>
      <c r="G42" s="19"/>
      <c r="H42" s="19"/>
      <c r="I42" s="19"/>
      <c r="J42" s="19"/>
      <c r="K42" s="19"/>
      <c r="L42" s="19"/>
      <c r="M42" s="15">
        <f t="shared" si="7"/>
        <v>3.525</v>
      </c>
      <c r="N42" s="44"/>
      <c r="O42" s="44"/>
      <c r="P42" s="12"/>
      <c r="Q42" s="56">
        <v>0.375</v>
      </c>
      <c r="R42" s="67">
        <v>0.3</v>
      </c>
      <c r="S42" s="61"/>
      <c r="T42" s="68"/>
      <c r="U42" s="58">
        <v>0.6</v>
      </c>
      <c r="V42" s="59"/>
      <c r="W42" s="59"/>
      <c r="X42" s="60"/>
      <c r="Y42" s="66"/>
      <c r="Z42" s="12"/>
      <c r="AA42" s="12"/>
      <c r="AB42" s="74"/>
      <c r="AC42" s="65"/>
      <c r="AD42" s="65">
        <v>2.25</v>
      </c>
      <c r="AE42" s="74"/>
      <c r="AF42" s="75"/>
      <c r="AG42" s="75"/>
      <c r="AH42" s="77"/>
    </row>
    <row r="43" customFormat="1" spans="1:34">
      <c r="A43" s="34"/>
      <c r="B43" s="34"/>
      <c r="C43" s="15" t="s">
        <v>8</v>
      </c>
      <c r="D43" s="20">
        <f t="shared" si="4"/>
        <v>407.89</v>
      </c>
      <c r="E43" s="15">
        <f t="shared" ref="E43:K43" si="8">E42+E41+E40+E39+E38+E37+E36+E35</f>
        <v>0</v>
      </c>
      <c r="F43" s="15">
        <f t="shared" si="8"/>
        <v>4</v>
      </c>
      <c r="G43" s="15">
        <f t="shared" si="8"/>
        <v>6</v>
      </c>
      <c r="H43" s="15">
        <f t="shared" si="8"/>
        <v>200</v>
      </c>
      <c r="I43" s="15">
        <f t="shared" si="8"/>
        <v>10</v>
      </c>
      <c r="J43" s="15">
        <f t="shared" si="8"/>
        <v>0</v>
      </c>
      <c r="K43" s="15">
        <f t="shared" si="8"/>
        <v>0</v>
      </c>
      <c r="L43" s="15"/>
      <c r="M43" s="15">
        <f t="shared" si="7"/>
        <v>187.89</v>
      </c>
      <c r="N43" s="45">
        <v>52</v>
      </c>
      <c r="O43" s="45"/>
      <c r="P43" s="12">
        <v>49</v>
      </c>
      <c r="Q43" s="56">
        <v>3.75</v>
      </c>
      <c r="R43" s="56">
        <v>2.1</v>
      </c>
      <c r="S43" s="56"/>
      <c r="T43" s="56"/>
      <c r="U43" s="58">
        <v>5.6</v>
      </c>
      <c r="V43" s="59">
        <v>5.4</v>
      </c>
      <c r="W43" s="59">
        <v>3</v>
      </c>
      <c r="X43" s="60">
        <v>3</v>
      </c>
      <c r="Y43" s="66"/>
      <c r="Z43" s="12"/>
      <c r="AA43" s="12"/>
      <c r="AB43" s="74">
        <v>4.04</v>
      </c>
      <c r="AC43" s="65">
        <v>30</v>
      </c>
      <c r="AD43" s="65">
        <v>18</v>
      </c>
      <c r="AE43" s="74">
        <v>10</v>
      </c>
      <c r="AF43" s="75">
        <v>2</v>
      </c>
      <c r="AG43" s="75"/>
      <c r="AH43" s="77"/>
    </row>
    <row r="44" customFormat="1" spans="1:34">
      <c r="A44" s="32">
        <v>5</v>
      </c>
      <c r="B44" s="32" t="s">
        <v>40</v>
      </c>
      <c r="C44" s="15" t="s">
        <v>32</v>
      </c>
      <c r="D44" s="20">
        <f t="shared" si="4"/>
        <v>115.19</v>
      </c>
      <c r="E44" s="15"/>
      <c r="F44" s="15">
        <v>2</v>
      </c>
      <c r="G44" s="15">
        <v>10</v>
      </c>
      <c r="H44" s="15"/>
      <c r="I44" s="15"/>
      <c r="J44" s="15">
        <v>30</v>
      </c>
      <c r="K44" s="15"/>
      <c r="L44" s="15"/>
      <c r="M44" s="15">
        <f t="shared" si="7"/>
        <v>73.19</v>
      </c>
      <c r="N44" s="45">
        <v>26</v>
      </c>
      <c r="O44" s="45"/>
      <c r="P44" s="12">
        <v>28</v>
      </c>
      <c r="Q44" s="57">
        <v>3.75</v>
      </c>
      <c r="R44" s="57"/>
      <c r="S44" s="57"/>
      <c r="T44" s="12"/>
      <c r="U44" s="58">
        <v>0.6</v>
      </c>
      <c r="V44" s="59">
        <v>5.4</v>
      </c>
      <c r="W44" s="59"/>
      <c r="X44" s="60"/>
      <c r="Y44" s="66"/>
      <c r="Z44" s="12"/>
      <c r="AA44" s="12"/>
      <c r="AB44" s="74">
        <v>2.44</v>
      </c>
      <c r="AC44" s="65">
        <v>0</v>
      </c>
      <c r="AD44" s="65">
        <v>0</v>
      </c>
      <c r="AE44" s="74">
        <v>5</v>
      </c>
      <c r="AF44" s="75">
        <v>2</v>
      </c>
      <c r="AG44" s="75"/>
      <c r="AH44" s="77"/>
    </row>
    <row r="45" customFormat="1" spans="1:34">
      <c r="A45" s="32"/>
      <c r="B45" s="32"/>
      <c r="C45" s="19" t="s">
        <v>41</v>
      </c>
      <c r="D45" s="20">
        <f t="shared" si="4"/>
        <v>9.15</v>
      </c>
      <c r="E45" s="19"/>
      <c r="F45" s="19"/>
      <c r="G45" s="19"/>
      <c r="H45" s="19"/>
      <c r="I45" s="19"/>
      <c r="J45" s="19"/>
      <c r="K45" s="19"/>
      <c r="L45" s="19"/>
      <c r="M45" s="15">
        <f t="shared" si="7"/>
        <v>9.15</v>
      </c>
      <c r="N45" s="44"/>
      <c r="O45" s="44"/>
      <c r="P45" s="12"/>
      <c r="Q45" s="61"/>
      <c r="R45" s="61">
        <v>0.5</v>
      </c>
      <c r="S45" s="61"/>
      <c r="T45" s="68"/>
      <c r="U45" s="58">
        <v>1.4</v>
      </c>
      <c r="V45" s="59"/>
      <c r="W45" s="59">
        <v>3</v>
      </c>
      <c r="X45" s="60">
        <v>2</v>
      </c>
      <c r="Y45" s="66"/>
      <c r="Z45" s="12"/>
      <c r="AA45" s="12"/>
      <c r="AB45" s="74"/>
      <c r="AC45" s="65"/>
      <c r="AD45" s="65">
        <v>2.25</v>
      </c>
      <c r="AE45" s="74"/>
      <c r="AF45" s="75"/>
      <c r="AG45" s="75"/>
      <c r="AH45" s="77"/>
    </row>
    <row r="46" customFormat="1" spans="1:34">
      <c r="A46" s="32"/>
      <c r="B46" s="32"/>
      <c r="C46" s="19" t="s">
        <v>42</v>
      </c>
      <c r="D46" s="20">
        <f t="shared" si="4"/>
        <v>28.1</v>
      </c>
      <c r="E46" s="19"/>
      <c r="F46" s="19"/>
      <c r="G46" s="19"/>
      <c r="H46" s="19"/>
      <c r="I46" s="19"/>
      <c r="J46" s="19"/>
      <c r="K46" s="19"/>
      <c r="L46" s="19"/>
      <c r="M46" s="15">
        <f t="shared" si="7"/>
        <v>28.1</v>
      </c>
      <c r="N46" s="44"/>
      <c r="O46" s="44"/>
      <c r="P46" s="12"/>
      <c r="Q46" s="61"/>
      <c r="R46" s="61">
        <v>0.5</v>
      </c>
      <c r="S46" s="61"/>
      <c r="T46" s="68"/>
      <c r="U46" s="58">
        <v>0.6</v>
      </c>
      <c r="V46" s="59"/>
      <c r="W46" s="59"/>
      <c r="X46" s="60"/>
      <c r="Y46" s="66"/>
      <c r="Z46" s="12"/>
      <c r="AA46" s="12">
        <v>24.6</v>
      </c>
      <c r="AB46" s="74"/>
      <c r="AC46" s="65"/>
      <c r="AD46" s="65">
        <v>2.4</v>
      </c>
      <c r="AE46" s="74"/>
      <c r="AF46" s="75"/>
      <c r="AG46" s="75"/>
      <c r="AH46" s="77"/>
    </row>
    <row r="47" customFormat="1" spans="1:34">
      <c r="A47" s="32"/>
      <c r="B47" s="32"/>
      <c r="C47" s="19" t="s">
        <v>43</v>
      </c>
      <c r="D47" s="20">
        <f t="shared" si="4"/>
        <v>4.2</v>
      </c>
      <c r="E47" s="19"/>
      <c r="F47" s="19"/>
      <c r="G47" s="19"/>
      <c r="H47" s="19"/>
      <c r="I47" s="19"/>
      <c r="J47" s="19"/>
      <c r="K47" s="19"/>
      <c r="L47" s="19"/>
      <c r="M47" s="15">
        <f t="shared" si="7"/>
        <v>4.2</v>
      </c>
      <c r="N47" s="44"/>
      <c r="O47" s="44"/>
      <c r="P47" s="12"/>
      <c r="Q47" s="61"/>
      <c r="R47" s="61">
        <v>0.5</v>
      </c>
      <c r="S47" s="61"/>
      <c r="T47" s="68"/>
      <c r="U47" s="58">
        <v>0.6</v>
      </c>
      <c r="V47" s="59"/>
      <c r="W47" s="59"/>
      <c r="X47" s="60">
        <v>1</v>
      </c>
      <c r="Y47" s="66"/>
      <c r="Z47" s="12"/>
      <c r="AA47" s="12"/>
      <c r="AB47" s="74"/>
      <c r="AC47" s="65"/>
      <c r="AD47" s="65">
        <v>2.1</v>
      </c>
      <c r="AE47" s="74"/>
      <c r="AF47" s="75"/>
      <c r="AG47" s="75"/>
      <c r="AH47" s="77"/>
    </row>
    <row r="48" customFormat="1" spans="1:34">
      <c r="A48" s="32"/>
      <c r="B48" s="32"/>
      <c r="C48" s="19" t="s">
        <v>44</v>
      </c>
      <c r="D48" s="20">
        <f t="shared" ref="D48:D79" si="9">E48+F48+G48+H48+I48+J48+K48+L48+M48</f>
        <v>4.1</v>
      </c>
      <c r="E48" s="19"/>
      <c r="F48" s="19"/>
      <c r="G48" s="19"/>
      <c r="H48" s="19"/>
      <c r="I48" s="19"/>
      <c r="J48" s="19"/>
      <c r="K48" s="19"/>
      <c r="L48" s="19"/>
      <c r="M48" s="15">
        <f t="shared" si="7"/>
        <v>4.1</v>
      </c>
      <c r="N48" s="44"/>
      <c r="O48" s="44"/>
      <c r="P48" s="12"/>
      <c r="Q48" s="61"/>
      <c r="R48" s="61">
        <v>0.4</v>
      </c>
      <c r="S48" s="61"/>
      <c r="T48" s="68"/>
      <c r="U48" s="58">
        <v>0.6</v>
      </c>
      <c r="V48" s="59"/>
      <c r="W48" s="59"/>
      <c r="X48" s="60">
        <v>1</v>
      </c>
      <c r="Y48" s="66"/>
      <c r="Z48" s="12"/>
      <c r="AA48" s="12"/>
      <c r="AB48" s="74"/>
      <c r="AC48" s="65"/>
      <c r="AD48" s="65">
        <v>2.1</v>
      </c>
      <c r="AE48" s="74"/>
      <c r="AF48" s="75"/>
      <c r="AG48" s="75"/>
      <c r="AH48" s="77"/>
    </row>
    <row r="49" customFormat="1" spans="1:34">
      <c r="A49" s="32"/>
      <c r="B49" s="32"/>
      <c r="C49" s="19" t="s">
        <v>45</v>
      </c>
      <c r="D49" s="20">
        <f t="shared" si="9"/>
        <v>2.95</v>
      </c>
      <c r="E49" s="19"/>
      <c r="F49" s="19"/>
      <c r="G49" s="19"/>
      <c r="H49" s="19"/>
      <c r="I49" s="19"/>
      <c r="J49" s="19"/>
      <c r="K49" s="19"/>
      <c r="L49" s="19"/>
      <c r="M49" s="15">
        <f t="shared" si="7"/>
        <v>2.95</v>
      </c>
      <c r="N49" s="44"/>
      <c r="O49" s="44"/>
      <c r="P49" s="12"/>
      <c r="Q49" s="61"/>
      <c r="R49" s="61">
        <v>0.4</v>
      </c>
      <c r="S49" s="61"/>
      <c r="T49" s="68"/>
      <c r="U49" s="58">
        <v>0.6</v>
      </c>
      <c r="V49" s="59"/>
      <c r="W49" s="59"/>
      <c r="X49" s="60"/>
      <c r="Y49" s="66"/>
      <c r="Z49" s="12"/>
      <c r="AA49" s="12"/>
      <c r="AB49" s="74"/>
      <c r="AC49" s="65"/>
      <c r="AD49" s="65">
        <v>1.95</v>
      </c>
      <c r="AE49" s="74"/>
      <c r="AF49" s="75"/>
      <c r="AG49" s="75"/>
      <c r="AH49" s="77"/>
    </row>
    <row r="50" customFormat="1" spans="1:34">
      <c r="A50" s="32"/>
      <c r="B50" s="32"/>
      <c r="C50" s="19" t="s">
        <v>46</v>
      </c>
      <c r="D50" s="20">
        <f t="shared" si="9"/>
        <v>2.95</v>
      </c>
      <c r="E50" s="19"/>
      <c r="F50" s="19"/>
      <c r="G50" s="19"/>
      <c r="H50" s="19"/>
      <c r="I50" s="19"/>
      <c r="J50" s="19"/>
      <c r="K50" s="19"/>
      <c r="L50" s="19"/>
      <c r="M50" s="15">
        <f t="shared" si="7"/>
        <v>2.95</v>
      </c>
      <c r="N50" s="44"/>
      <c r="O50" s="44"/>
      <c r="P50" s="12"/>
      <c r="Q50" s="61"/>
      <c r="R50" s="61">
        <v>0.4</v>
      </c>
      <c r="S50" s="61"/>
      <c r="T50" s="68"/>
      <c r="U50" s="58">
        <v>0.6</v>
      </c>
      <c r="V50" s="59"/>
      <c r="W50" s="59"/>
      <c r="X50" s="60"/>
      <c r="Y50" s="66"/>
      <c r="Z50" s="12"/>
      <c r="AA50" s="12"/>
      <c r="AB50" s="74"/>
      <c r="AC50" s="65"/>
      <c r="AD50" s="65">
        <v>1.95</v>
      </c>
      <c r="AE50" s="74"/>
      <c r="AF50" s="75"/>
      <c r="AG50" s="75"/>
      <c r="AH50" s="77"/>
    </row>
    <row r="51" customFormat="1" spans="1:34">
      <c r="A51" s="32"/>
      <c r="B51" s="32"/>
      <c r="C51" s="19" t="s">
        <v>47</v>
      </c>
      <c r="D51" s="20">
        <f t="shared" si="9"/>
        <v>3.25</v>
      </c>
      <c r="E51" s="19"/>
      <c r="F51" s="19"/>
      <c r="G51" s="19"/>
      <c r="H51" s="19"/>
      <c r="I51" s="19"/>
      <c r="J51" s="19"/>
      <c r="K51" s="19"/>
      <c r="L51" s="19"/>
      <c r="M51" s="15">
        <f t="shared" si="7"/>
        <v>3.25</v>
      </c>
      <c r="N51" s="44"/>
      <c r="O51" s="44"/>
      <c r="P51" s="12"/>
      <c r="Q51" s="61"/>
      <c r="R51" s="61">
        <v>0.4</v>
      </c>
      <c r="S51" s="61"/>
      <c r="T51" s="68"/>
      <c r="U51" s="58">
        <v>0.6</v>
      </c>
      <c r="V51" s="59"/>
      <c r="W51" s="59"/>
      <c r="X51" s="60"/>
      <c r="Y51" s="66"/>
      <c r="Z51" s="12"/>
      <c r="AA51" s="12"/>
      <c r="AB51" s="74"/>
      <c r="AC51" s="65"/>
      <c r="AD51" s="65">
        <v>2.25</v>
      </c>
      <c r="AE51" s="74"/>
      <c r="AF51" s="75"/>
      <c r="AG51" s="75"/>
      <c r="AH51" s="77"/>
    </row>
    <row r="52" customFormat="1" spans="1:34">
      <c r="A52" s="34"/>
      <c r="B52" s="34"/>
      <c r="C52" s="15" t="s">
        <v>8</v>
      </c>
      <c r="D52" s="20">
        <f t="shared" si="9"/>
        <v>169.89</v>
      </c>
      <c r="E52" s="15">
        <f t="shared" ref="E52:K52" si="10">E44+E45+E51+E50+E49+E48+E47+E46</f>
        <v>0</v>
      </c>
      <c r="F52" s="15">
        <f t="shared" si="10"/>
        <v>2</v>
      </c>
      <c r="G52" s="15">
        <f t="shared" si="10"/>
        <v>10</v>
      </c>
      <c r="H52" s="15">
        <f t="shared" si="10"/>
        <v>0</v>
      </c>
      <c r="I52" s="15">
        <f t="shared" si="10"/>
        <v>0</v>
      </c>
      <c r="J52" s="15">
        <f t="shared" si="10"/>
        <v>30</v>
      </c>
      <c r="K52" s="15">
        <f t="shared" si="10"/>
        <v>0</v>
      </c>
      <c r="L52" s="15"/>
      <c r="M52" s="15">
        <f t="shared" si="7"/>
        <v>127.89</v>
      </c>
      <c r="N52" s="45">
        <v>26</v>
      </c>
      <c r="O52" s="45"/>
      <c r="P52" s="12">
        <v>28</v>
      </c>
      <c r="Q52" s="56">
        <v>3.75</v>
      </c>
      <c r="R52" s="61">
        <v>3.1</v>
      </c>
      <c r="S52" s="61"/>
      <c r="T52" s="61"/>
      <c r="U52" s="58">
        <v>5.6</v>
      </c>
      <c r="V52" s="66">
        <v>5.4</v>
      </c>
      <c r="W52" s="59">
        <v>3</v>
      </c>
      <c r="X52" s="60">
        <v>4</v>
      </c>
      <c r="Y52" s="66"/>
      <c r="Z52" s="12"/>
      <c r="AA52" s="12">
        <v>24.6</v>
      </c>
      <c r="AB52" s="74">
        <v>2.44</v>
      </c>
      <c r="AC52" s="65">
        <v>0</v>
      </c>
      <c r="AD52" s="65">
        <v>15</v>
      </c>
      <c r="AE52" s="74">
        <v>5</v>
      </c>
      <c r="AF52" s="75">
        <v>2</v>
      </c>
      <c r="AG52" s="75"/>
      <c r="AH52" s="77"/>
    </row>
    <row r="53" customFormat="1" spans="1:34">
      <c r="A53" s="32">
        <v>6</v>
      </c>
      <c r="B53" s="32" t="s">
        <v>53</v>
      </c>
      <c r="C53" s="15" t="s">
        <v>19</v>
      </c>
      <c r="D53" s="20">
        <f t="shared" si="9"/>
        <v>112.67</v>
      </c>
      <c r="E53" s="15"/>
      <c r="F53" s="15">
        <v>2</v>
      </c>
      <c r="G53" s="15">
        <v>20</v>
      </c>
      <c r="H53" s="15"/>
      <c r="I53" s="15"/>
      <c r="J53" s="15"/>
      <c r="K53" s="15"/>
      <c r="L53" s="15"/>
      <c r="M53" s="15">
        <f t="shared" si="7"/>
        <v>90.67</v>
      </c>
      <c r="N53" s="45">
        <v>31</v>
      </c>
      <c r="O53" s="45"/>
      <c r="P53" s="12">
        <v>28</v>
      </c>
      <c r="Q53" s="57">
        <v>3.75</v>
      </c>
      <c r="R53" s="57"/>
      <c r="S53" s="65"/>
      <c r="T53" s="12"/>
      <c r="U53" s="58">
        <v>1.4</v>
      </c>
      <c r="V53" s="59">
        <v>5.4</v>
      </c>
      <c r="W53" s="59">
        <v>3</v>
      </c>
      <c r="X53" s="60"/>
      <c r="Y53" s="66"/>
      <c r="Z53" s="12"/>
      <c r="AA53" s="12"/>
      <c r="AB53" s="74">
        <v>1.12</v>
      </c>
      <c r="AC53" s="65"/>
      <c r="AD53" s="65">
        <v>0</v>
      </c>
      <c r="AE53" s="74">
        <v>15</v>
      </c>
      <c r="AF53" s="75">
        <v>2</v>
      </c>
      <c r="AG53" s="75"/>
      <c r="AH53" s="77"/>
    </row>
    <row r="54" customFormat="1" spans="1:34">
      <c r="A54" s="32"/>
      <c r="B54" s="32"/>
      <c r="C54" s="19" t="s">
        <v>54</v>
      </c>
      <c r="D54" s="20">
        <f t="shared" si="9"/>
        <v>69.2</v>
      </c>
      <c r="E54" s="35">
        <v>30</v>
      </c>
      <c r="F54" s="19"/>
      <c r="G54" s="19"/>
      <c r="H54" s="19"/>
      <c r="I54" s="19"/>
      <c r="J54" s="19"/>
      <c r="K54" s="19"/>
      <c r="L54" s="19"/>
      <c r="M54" s="15">
        <f t="shared" si="7"/>
        <v>39.2</v>
      </c>
      <c r="N54" s="44"/>
      <c r="O54" s="44"/>
      <c r="P54" s="12"/>
      <c r="Q54" s="61"/>
      <c r="R54" s="61">
        <v>1.5</v>
      </c>
      <c r="S54" s="61"/>
      <c r="T54" s="68"/>
      <c r="U54" s="58">
        <v>0.6</v>
      </c>
      <c r="V54" s="59"/>
      <c r="W54" s="59"/>
      <c r="X54" s="60">
        <v>2</v>
      </c>
      <c r="Y54" s="66"/>
      <c r="Z54" s="12"/>
      <c r="AA54" s="12"/>
      <c r="AB54" s="74"/>
      <c r="AC54" s="65">
        <v>30</v>
      </c>
      <c r="AD54" s="65">
        <v>5.1</v>
      </c>
      <c r="AE54" s="74"/>
      <c r="AF54" s="75"/>
      <c r="AG54" s="75"/>
      <c r="AH54" s="77"/>
    </row>
    <row r="55" customFormat="1" spans="1:34">
      <c r="A55" s="32"/>
      <c r="B55" s="32"/>
      <c r="C55" s="19" t="s">
        <v>55</v>
      </c>
      <c r="D55" s="20">
        <f t="shared" si="9"/>
        <v>13.45</v>
      </c>
      <c r="E55" s="35">
        <v>8</v>
      </c>
      <c r="F55" s="19"/>
      <c r="G55" s="19"/>
      <c r="H55" s="19"/>
      <c r="I55" s="19"/>
      <c r="J55" s="19"/>
      <c r="K55" s="19"/>
      <c r="L55" s="19"/>
      <c r="M55" s="15">
        <f t="shared" si="7"/>
        <v>5.45</v>
      </c>
      <c r="N55" s="44"/>
      <c r="O55" s="44"/>
      <c r="P55" s="12"/>
      <c r="Q55" s="61"/>
      <c r="R55" s="61">
        <v>1.1</v>
      </c>
      <c r="S55" s="61"/>
      <c r="T55" s="68"/>
      <c r="U55" s="58">
        <v>0.6</v>
      </c>
      <c r="V55" s="59"/>
      <c r="W55" s="59"/>
      <c r="X55" s="60"/>
      <c r="Y55" s="66"/>
      <c r="Z55" s="12"/>
      <c r="AA55" s="12"/>
      <c r="AB55" s="74"/>
      <c r="AC55" s="65"/>
      <c r="AD55" s="65">
        <v>3.75</v>
      </c>
      <c r="AE55" s="74"/>
      <c r="AF55" s="75"/>
      <c r="AG55" s="75"/>
      <c r="AH55" s="77"/>
    </row>
    <row r="56" customFormat="1" spans="1:34">
      <c r="A56" s="32"/>
      <c r="B56" s="32"/>
      <c r="C56" s="19" t="s">
        <v>56</v>
      </c>
      <c r="D56" s="20">
        <f t="shared" si="9"/>
        <v>3.3</v>
      </c>
      <c r="E56" s="35"/>
      <c r="F56" s="19"/>
      <c r="G56" s="19"/>
      <c r="H56" s="19"/>
      <c r="I56" s="19"/>
      <c r="J56" s="19"/>
      <c r="K56" s="19"/>
      <c r="L56" s="19"/>
      <c r="M56" s="15">
        <f t="shared" si="7"/>
        <v>3.3</v>
      </c>
      <c r="N56" s="44"/>
      <c r="O56" s="44"/>
      <c r="P56" s="12"/>
      <c r="Q56" s="61"/>
      <c r="R56" s="61">
        <v>0.6</v>
      </c>
      <c r="S56" s="61"/>
      <c r="T56" s="68"/>
      <c r="U56" s="58">
        <v>0.6</v>
      </c>
      <c r="V56" s="59"/>
      <c r="W56" s="59"/>
      <c r="X56" s="60"/>
      <c r="Y56" s="66"/>
      <c r="Z56" s="12"/>
      <c r="AA56" s="12"/>
      <c r="AB56" s="74"/>
      <c r="AC56" s="65"/>
      <c r="AD56" s="65">
        <v>2.1</v>
      </c>
      <c r="AE56" s="74"/>
      <c r="AF56" s="75"/>
      <c r="AG56" s="75"/>
      <c r="AH56" s="77"/>
    </row>
    <row r="57" customFormat="1" spans="1:34">
      <c r="A57" s="32"/>
      <c r="B57" s="32"/>
      <c r="C57" s="36" t="s">
        <v>57</v>
      </c>
      <c r="D57" s="20">
        <f t="shared" si="9"/>
        <v>19.65</v>
      </c>
      <c r="E57" s="35">
        <v>16</v>
      </c>
      <c r="F57" s="36"/>
      <c r="G57" s="36"/>
      <c r="H57" s="36"/>
      <c r="I57" s="36"/>
      <c r="J57" s="36"/>
      <c r="K57" s="36"/>
      <c r="L57" s="36"/>
      <c r="M57" s="15">
        <f t="shared" si="7"/>
        <v>3.65</v>
      </c>
      <c r="N57" s="47"/>
      <c r="O57" s="47"/>
      <c r="P57" s="12"/>
      <c r="Q57" s="61"/>
      <c r="R57" s="61">
        <v>0.5</v>
      </c>
      <c r="S57" s="61"/>
      <c r="T57" s="68"/>
      <c r="U57" s="58">
        <v>0.6</v>
      </c>
      <c r="V57" s="59"/>
      <c r="W57" s="59"/>
      <c r="X57" s="60"/>
      <c r="Y57" s="66"/>
      <c r="Z57" s="12"/>
      <c r="AA57" s="12"/>
      <c r="AB57" s="74"/>
      <c r="AC57" s="65"/>
      <c r="AD57" s="65">
        <v>2.55</v>
      </c>
      <c r="AE57" s="74"/>
      <c r="AF57" s="75"/>
      <c r="AG57" s="75"/>
      <c r="AH57" s="77"/>
    </row>
    <row r="58" customFormat="1" ht="14.25" spans="1:34">
      <c r="A58" s="34"/>
      <c r="B58" s="34"/>
      <c r="C58" s="15" t="s">
        <v>8</v>
      </c>
      <c r="D58" s="20">
        <f t="shared" si="9"/>
        <v>218.27</v>
      </c>
      <c r="E58" s="37">
        <f t="shared" ref="E58:K58" si="11">E53+E54+E55+E56+E57</f>
        <v>54</v>
      </c>
      <c r="F58" s="38">
        <f t="shared" si="11"/>
        <v>2</v>
      </c>
      <c r="G58" s="38">
        <f t="shared" si="11"/>
        <v>20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/>
      <c r="M58" s="15">
        <f t="shared" si="7"/>
        <v>142.27</v>
      </c>
      <c r="N58" s="48">
        <v>31</v>
      </c>
      <c r="O58" s="48"/>
      <c r="P58" s="12">
        <v>28</v>
      </c>
      <c r="Q58" s="69">
        <v>3.75</v>
      </c>
      <c r="R58" s="69">
        <v>3.7</v>
      </c>
      <c r="S58" s="69"/>
      <c r="T58" s="69"/>
      <c r="U58" s="58">
        <v>3.8</v>
      </c>
      <c r="V58" s="66">
        <v>5.4</v>
      </c>
      <c r="W58" s="59">
        <v>3</v>
      </c>
      <c r="X58" s="60">
        <v>2</v>
      </c>
      <c r="Y58" s="66"/>
      <c r="Z58" s="12"/>
      <c r="AA58" s="12"/>
      <c r="AB58" s="74">
        <v>1.12</v>
      </c>
      <c r="AC58" s="65">
        <v>30</v>
      </c>
      <c r="AD58" s="65">
        <v>13.5</v>
      </c>
      <c r="AE58" s="74">
        <v>15</v>
      </c>
      <c r="AF58" s="75">
        <v>2</v>
      </c>
      <c r="AG58" s="75"/>
      <c r="AH58" s="77"/>
    </row>
    <row r="59" customFormat="1" spans="1:34">
      <c r="A59" s="32">
        <v>7</v>
      </c>
      <c r="B59" s="32" t="s">
        <v>58</v>
      </c>
      <c r="C59" s="15" t="s">
        <v>19</v>
      </c>
      <c r="D59" s="20">
        <f t="shared" si="9"/>
        <v>498.56</v>
      </c>
      <c r="E59" s="15"/>
      <c r="F59" s="15">
        <v>6</v>
      </c>
      <c r="G59" s="15">
        <v>15</v>
      </c>
      <c r="H59" s="15">
        <v>200</v>
      </c>
      <c r="I59" s="15"/>
      <c r="J59" s="15"/>
      <c r="K59" s="15"/>
      <c r="L59" s="15"/>
      <c r="M59" s="15">
        <f t="shared" si="7"/>
        <v>277.56</v>
      </c>
      <c r="N59" s="45">
        <v>98</v>
      </c>
      <c r="O59" s="45"/>
      <c r="P59" s="12">
        <v>91</v>
      </c>
      <c r="Q59" s="57"/>
      <c r="R59" s="57"/>
      <c r="S59" s="65"/>
      <c r="T59" s="12">
        <v>44</v>
      </c>
      <c r="U59" s="58">
        <v>4.6</v>
      </c>
      <c r="V59" s="59">
        <v>10.8</v>
      </c>
      <c r="W59" s="59">
        <v>9</v>
      </c>
      <c r="X59" s="60"/>
      <c r="Y59" s="66"/>
      <c r="Z59" s="12"/>
      <c r="AA59" s="12"/>
      <c r="AB59" s="74">
        <v>3.16</v>
      </c>
      <c r="AC59" s="65"/>
      <c r="AD59" s="65">
        <v>0</v>
      </c>
      <c r="AE59" s="74">
        <v>15</v>
      </c>
      <c r="AF59" s="75">
        <v>2</v>
      </c>
      <c r="AG59" s="75"/>
      <c r="AH59" s="77"/>
    </row>
    <row r="60" customFormat="1" spans="1:34">
      <c r="A60" s="32"/>
      <c r="B60" s="32"/>
      <c r="C60" s="19" t="s">
        <v>59</v>
      </c>
      <c r="D60" s="20">
        <f t="shared" si="9"/>
        <v>63.05</v>
      </c>
      <c r="E60" s="29">
        <v>12</v>
      </c>
      <c r="F60" s="19"/>
      <c r="G60" s="19"/>
      <c r="H60" s="19"/>
      <c r="I60" s="19"/>
      <c r="J60" s="19"/>
      <c r="K60" s="19"/>
      <c r="L60" s="19"/>
      <c r="M60" s="15">
        <f t="shared" si="7"/>
        <v>51.05</v>
      </c>
      <c r="N60" s="44"/>
      <c r="O60" s="44"/>
      <c r="P60" s="12"/>
      <c r="Q60" s="61">
        <v>8.75</v>
      </c>
      <c r="R60" s="61">
        <v>0.9</v>
      </c>
      <c r="S60" s="61"/>
      <c r="T60" s="56"/>
      <c r="U60" s="58">
        <v>0.6</v>
      </c>
      <c r="V60" s="59"/>
      <c r="W60" s="59"/>
      <c r="X60" s="60">
        <v>3</v>
      </c>
      <c r="Y60" s="66"/>
      <c r="Z60" s="12"/>
      <c r="AA60" s="12"/>
      <c r="AB60" s="74"/>
      <c r="AC60" s="65">
        <v>30</v>
      </c>
      <c r="AD60" s="65">
        <v>7.8</v>
      </c>
      <c r="AE60" s="74"/>
      <c r="AF60" s="75"/>
      <c r="AG60" s="75"/>
      <c r="AH60" s="77"/>
    </row>
    <row r="61" customFormat="1" spans="1:34">
      <c r="A61" s="32"/>
      <c r="B61" s="32"/>
      <c r="C61" s="39" t="s">
        <v>60</v>
      </c>
      <c r="D61" s="20">
        <f t="shared" si="9"/>
        <v>11.6</v>
      </c>
      <c r="E61" s="35"/>
      <c r="F61" s="39"/>
      <c r="G61" s="39"/>
      <c r="H61" s="39"/>
      <c r="I61" s="39"/>
      <c r="J61" s="39"/>
      <c r="K61" s="39"/>
      <c r="L61" s="39"/>
      <c r="M61" s="15">
        <f t="shared" si="7"/>
        <v>11.6</v>
      </c>
      <c r="N61" s="49"/>
      <c r="O61" s="49"/>
      <c r="P61" s="12"/>
      <c r="Q61" s="61">
        <v>4</v>
      </c>
      <c r="R61" s="61">
        <v>0.6</v>
      </c>
      <c r="S61" s="61"/>
      <c r="T61" s="56"/>
      <c r="U61" s="58">
        <v>0.6</v>
      </c>
      <c r="V61" s="59"/>
      <c r="W61" s="59"/>
      <c r="X61" s="60">
        <v>1</v>
      </c>
      <c r="Y61" s="66"/>
      <c r="Z61" s="12"/>
      <c r="AA61" s="12"/>
      <c r="AB61" s="74"/>
      <c r="AC61" s="65"/>
      <c r="AD61" s="65">
        <v>5.4</v>
      </c>
      <c r="AE61" s="74"/>
      <c r="AF61" s="75"/>
      <c r="AG61" s="75"/>
      <c r="AH61" s="77"/>
    </row>
    <row r="62" customFormat="1" spans="1:34">
      <c r="A62" s="32"/>
      <c r="B62" s="32"/>
      <c r="C62" s="39" t="s">
        <v>61</v>
      </c>
      <c r="D62" s="20">
        <f t="shared" si="9"/>
        <v>15.85</v>
      </c>
      <c r="E62" s="35">
        <v>5</v>
      </c>
      <c r="F62" s="39"/>
      <c r="G62" s="39"/>
      <c r="H62" s="39"/>
      <c r="I62" s="39"/>
      <c r="J62" s="39"/>
      <c r="K62" s="39"/>
      <c r="L62" s="39"/>
      <c r="M62" s="15">
        <f t="shared" si="7"/>
        <v>10.85</v>
      </c>
      <c r="N62" s="49"/>
      <c r="O62" s="49"/>
      <c r="P62" s="12"/>
      <c r="Q62" s="61">
        <v>4</v>
      </c>
      <c r="R62" s="61">
        <v>0.5</v>
      </c>
      <c r="S62" s="61"/>
      <c r="T62" s="56"/>
      <c r="U62" s="58">
        <v>0.6</v>
      </c>
      <c r="V62" s="59"/>
      <c r="W62" s="59"/>
      <c r="X62" s="60">
        <v>0.5</v>
      </c>
      <c r="Y62" s="66"/>
      <c r="Z62" s="12"/>
      <c r="AA62" s="12"/>
      <c r="AB62" s="74"/>
      <c r="AC62" s="65"/>
      <c r="AD62" s="65">
        <v>5.25</v>
      </c>
      <c r="AE62" s="74"/>
      <c r="AF62" s="75"/>
      <c r="AG62" s="75"/>
      <c r="AH62" s="77"/>
    </row>
    <row r="63" customFormat="1" spans="1:34">
      <c r="A63" s="32"/>
      <c r="B63" s="32"/>
      <c r="C63" s="39" t="s">
        <v>62</v>
      </c>
      <c r="D63" s="20">
        <f t="shared" si="9"/>
        <v>30.225</v>
      </c>
      <c r="E63" s="35">
        <v>18</v>
      </c>
      <c r="F63" s="39"/>
      <c r="G63" s="39"/>
      <c r="H63" s="39"/>
      <c r="I63" s="39"/>
      <c r="J63" s="39"/>
      <c r="K63" s="39"/>
      <c r="L63" s="39"/>
      <c r="M63" s="15">
        <f t="shared" si="7"/>
        <v>12.225</v>
      </c>
      <c r="N63" s="49"/>
      <c r="O63" s="49"/>
      <c r="P63" s="12"/>
      <c r="Q63" s="61">
        <v>4.625</v>
      </c>
      <c r="R63" s="61">
        <v>0.6</v>
      </c>
      <c r="S63" s="61"/>
      <c r="T63" s="56"/>
      <c r="U63" s="58">
        <v>0.6</v>
      </c>
      <c r="V63" s="59"/>
      <c r="W63" s="59"/>
      <c r="X63" s="60">
        <v>1</v>
      </c>
      <c r="Y63" s="66"/>
      <c r="Z63" s="12"/>
      <c r="AA63" s="12"/>
      <c r="AB63" s="74"/>
      <c r="AC63" s="65"/>
      <c r="AD63" s="65">
        <v>5.4</v>
      </c>
      <c r="AE63" s="74"/>
      <c r="AF63" s="75"/>
      <c r="AG63" s="75"/>
      <c r="AH63" s="77"/>
    </row>
    <row r="64" customFormat="1" spans="1:34">
      <c r="A64" s="32"/>
      <c r="B64" s="32"/>
      <c r="C64" s="39" t="s">
        <v>63</v>
      </c>
      <c r="D64" s="20">
        <f t="shared" si="9"/>
        <v>12.575</v>
      </c>
      <c r="E64" s="35"/>
      <c r="F64" s="39"/>
      <c r="G64" s="39"/>
      <c r="H64" s="39"/>
      <c r="I64" s="39"/>
      <c r="J64" s="39"/>
      <c r="K64" s="39"/>
      <c r="L64" s="39"/>
      <c r="M64" s="15">
        <f t="shared" si="7"/>
        <v>12.575</v>
      </c>
      <c r="N64" s="49"/>
      <c r="O64" s="49"/>
      <c r="P64" s="12"/>
      <c r="Q64" s="61">
        <v>4.625</v>
      </c>
      <c r="R64" s="61">
        <v>0.5</v>
      </c>
      <c r="S64" s="61"/>
      <c r="T64" s="56"/>
      <c r="U64" s="58">
        <v>0.6</v>
      </c>
      <c r="V64" s="59"/>
      <c r="W64" s="59"/>
      <c r="X64" s="60">
        <v>1</v>
      </c>
      <c r="Y64" s="66"/>
      <c r="Z64" s="12"/>
      <c r="AA64" s="12"/>
      <c r="AB64" s="74"/>
      <c r="AC64" s="65"/>
      <c r="AD64" s="65">
        <v>5.85</v>
      </c>
      <c r="AE64" s="74"/>
      <c r="AF64" s="75"/>
      <c r="AG64" s="75"/>
      <c r="AH64" s="77"/>
    </row>
    <row r="65" customFormat="1" spans="1:34">
      <c r="A65" s="32"/>
      <c r="B65" s="32"/>
      <c r="C65" s="39" t="s">
        <v>64</v>
      </c>
      <c r="D65" s="20">
        <f t="shared" si="9"/>
        <v>11.55</v>
      </c>
      <c r="E65" s="35"/>
      <c r="F65" s="39"/>
      <c r="G65" s="39"/>
      <c r="H65" s="39"/>
      <c r="I65" s="39"/>
      <c r="J65" s="39"/>
      <c r="K65" s="39"/>
      <c r="L65" s="39"/>
      <c r="M65" s="15">
        <f t="shared" si="7"/>
        <v>11.55</v>
      </c>
      <c r="N65" s="49"/>
      <c r="O65" s="49"/>
      <c r="P65" s="12"/>
      <c r="Q65" s="61">
        <v>4</v>
      </c>
      <c r="R65" s="61">
        <v>0.4</v>
      </c>
      <c r="S65" s="61"/>
      <c r="T65" s="56"/>
      <c r="U65" s="58">
        <v>0.6</v>
      </c>
      <c r="V65" s="59"/>
      <c r="W65" s="59"/>
      <c r="X65" s="60">
        <v>1</v>
      </c>
      <c r="Y65" s="66"/>
      <c r="Z65" s="12"/>
      <c r="AA65" s="12"/>
      <c r="AB65" s="74"/>
      <c r="AC65" s="65"/>
      <c r="AD65" s="65">
        <v>5.55</v>
      </c>
      <c r="AE65" s="74"/>
      <c r="AF65" s="75"/>
      <c r="AG65" s="75"/>
      <c r="AH65" s="77"/>
    </row>
    <row r="66" customFormat="1" spans="1:34">
      <c r="A66" s="32"/>
      <c r="B66" s="32"/>
      <c r="C66" s="39" t="s">
        <v>65</v>
      </c>
      <c r="D66" s="20">
        <f t="shared" si="9"/>
        <v>12.55</v>
      </c>
      <c r="E66" s="35">
        <v>9</v>
      </c>
      <c r="F66" s="39"/>
      <c r="G66" s="39"/>
      <c r="H66" s="39"/>
      <c r="I66" s="39"/>
      <c r="J66" s="39"/>
      <c r="K66" s="39"/>
      <c r="L66" s="39"/>
      <c r="M66" s="15">
        <f t="shared" si="7"/>
        <v>3.55</v>
      </c>
      <c r="N66" s="49"/>
      <c r="O66" s="49"/>
      <c r="P66" s="12"/>
      <c r="Q66" s="61">
        <v>0</v>
      </c>
      <c r="R66" s="61">
        <v>0.2</v>
      </c>
      <c r="S66" s="61"/>
      <c r="T66" s="56"/>
      <c r="U66" s="58">
        <v>0.6</v>
      </c>
      <c r="V66" s="59"/>
      <c r="W66" s="59"/>
      <c r="X66" s="60">
        <v>0.5</v>
      </c>
      <c r="Y66" s="66"/>
      <c r="Z66" s="12"/>
      <c r="AA66" s="12"/>
      <c r="AB66" s="74"/>
      <c r="AC66" s="65"/>
      <c r="AD66" s="65">
        <v>2.25</v>
      </c>
      <c r="AE66" s="74"/>
      <c r="AF66" s="75"/>
      <c r="AG66" s="75"/>
      <c r="AH66" s="77"/>
    </row>
    <row r="67" customFormat="1" spans="1:34">
      <c r="A67" s="34"/>
      <c r="B67" s="34"/>
      <c r="C67" s="15" t="s">
        <v>8</v>
      </c>
      <c r="D67" s="20">
        <f t="shared" si="9"/>
        <v>655.96</v>
      </c>
      <c r="E67" s="15">
        <f t="shared" ref="E67:K67" si="12">E59+E60+E61+E62+E63+E64+E65+E66</f>
        <v>44</v>
      </c>
      <c r="F67" s="15">
        <f t="shared" si="12"/>
        <v>6</v>
      </c>
      <c r="G67" s="15">
        <f t="shared" si="12"/>
        <v>15</v>
      </c>
      <c r="H67" s="15">
        <f t="shared" si="12"/>
        <v>200</v>
      </c>
      <c r="I67" s="15">
        <f t="shared" si="12"/>
        <v>0</v>
      </c>
      <c r="J67" s="15">
        <f t="shared" si="12"/>
        <v>0</v>
      </c>
      <c r="K67" s="15">
        <f t="shared" si="12"/>
        <v>0</v>
      </c>
      <c r="L67" s="15"/>
      <c r="M67" s="15">
        <f t="shared" si="7"/>
        <v>390.96</v>
      </c>
      <c r="N67" s="45">
        <v>98</v>
      </c>
      <c r="O67" s="45"/>
      <c r="P67" s="12">
        <v>91</v>
      </c>
      <c r="Q67" s="69">
        <v>30</v>
      </c>
      <c r="R67" s="69">
        <v>3.7</v>
      </c>
      <c r="S67" s="69"/>
      <c r="T67" s="69">
        <v>44</v>
      </c>
      <c r="U67" s="58">
        <v>8.8</v>
      </c>
      <c r="V67" s="59">
        <v>10.8</v>
      </c>
      <c r="W67" s="59">
        <v>9</v>
      </c>
      <c r="X67" s="60">
        <v>8</v>
      </c>
      <c r="Y67" s="66"/>
      <c r="Z67" s="12"/>
      <c r="AA67" s="12"/>
      <c r="AB67" s="74">
        <v>3.16</v>
      </c>
      <c r="AC67" s="65">
        <v>30</v>
      </c>
      <c r="AD67" s="65">
        <v>37.5</v>
      </c>
      <c r="AE67" s="74">
        <v>15</v>
      </c>
      <c r="AF67" s="75">
        <v>2</v>
      </c>
      <c r="AG67" s="75"/>
      <c r="AH67" s="77"/>
    </row>
    <row r="68" customFormat="1" spans="1:34">
      <c r="A68" s="32">
        <v>8</v>
      </c>
      <c r="B68" s="32" t="s">
        <v>66</v>
      </c>
      <c r="C68" s="79" t="s">
        <v>9</v>
      </c>
      <c r="D68" s="20">
        <f t="shared" si="9"/>
        <v>319.1</v>
      </c>
      <c r="E68" s="79"/>
      <c r="F68" s="79">
        <v>2</v>
      </c>
      <c r="G68" s="79">
        <v>9</v>
      </c>
      <c r="H68" s="79">
        <v>200</v>
      </c>
      <c r="I68" s="79"/>
      <c r="J68" s="79"/>
      <c r="K68" s="79"/>
      <c r="L68" s="79"/>
      <c r="M68" s="15">
        <f t="shared" si="7"/>
        <v>108.1</v>
      </c>
      <c r="N68" s="81">
        <v>52</v>
      </c>
      <c r="O68" s="81"/>
      <c r="P68" s="12">
        <v>28</v>
      </c>
      <c r="Q68" s="61"/>
      <c r="R68" s="61"/>
      <c r="S68" s="61"/>
      <c r="T68" s="61"/>
      <c r="U68" s="58">
        <v>1.7</v>
      </c>
      <c r="V68" s="59">
        <v>5.4</v>
      </c>
      <c r="W68" s="59">
        <v>3</v>
      </c>
      <c r="X68" s="60"/>
      <c r="Y68" s="66"/>
      <c r="Z68" s="12"/>
      <c r="AA68" s="12"/>
      <c r="AB68" s="74">
        <v>1.8</v>
      </c>
      <c r="AC68" s="65">
        <v>0</v>
      </c>
      <c r="AD68" s="65">
        <v>1.2</v>
      </c>
      <c r="AE68" s="74">
        <v>15</v>
      </c>
      <c r="AF68" s="75"/>
      <c r="AG68" s="75"/>
      <c r="AH68" s="77"/>
    </row>
    <row r="69" customFormat="1" spans="1:34">
      <c r="A69" s="32"/>
      <c r="B69" s="32"/>
      <c r="C69" s="33" t="s">
        <v>67</v>
      </c>
      <c r="D69" s="20">
        <f t="shared" si="9"/>
        <v>13.25</v>
      </c>
      <c r="E69" s="33">
        <v>3</v>
      </c>
      <c r="F69" s="33"/>
      <c r="G69" s="33"/>
      <c r="H69" s="33"/>
      <c r="I69" s="33"/>
      <c r="J69" s="33"/>
      <c r="K69" s="33"/>
      <c r="L69" s="33"/>
      <c r="M69" s="15">
        <f t="shared" si="7"/>
        <v>10.25</v>
      </c>
      <c r="N69" s="46"/>
      <c r="O69" s="46"/>
      <c r="P69" s="12"/>
      <c r="Q69" s="61">
        <v>2.5</v>
      </c>
      <c r="R69" s="61">
        <v>1.5</v>
      </c>
      <c r="S69" s="61"/>
      <c r="T69" s="61"/>
      <c r="U69" s="58">
        <v>0.9</v>
      </c>
      <c r="V69" s="59"/>
      <c r="W69" s="59"/>
      <c r="X69" s="60">
        <v>1</v>
      </c>
      <c r="Y69" s="66"/>
      <c r="Z69" s="12"/>
      <c r="AA69" s="12"/>
      <c r="AB69" s="74"/>
      <c r="AC69" s="65"/>
      <c r="AD69" s="65">
        <v>4.35</v>
      </c>
      <c r="AE69" s="74"/>
      <c r="AF69" s="75"/>
      <c r="AG69" s="75"/>
      <c r="AH69" s="77"/>
    </row>
    <row r="70" customFormat="1" ht="27" spans="1:34">
      <c r="A70" s="32"/>
      <c r="B70" s="32"/>
      <c r="C70" s="19" t="s">
        <v>68</v>
      </c>
      <c r="D70" s="20">
        <f t="shared" si="9"/>
        <v>5.725</v>
      </c>
      <c r="E70" s="19"/>
      <c r="F70" s="19"/>
      <c r="G70" s="19"/>
      <c r="H70" s="19"/>
      <c r="I70" s="19"/>
      <c r="J70" s="19"/>
      <c r="K70" s="19"/>
      <c r="L70" s="19"/>
      <c r="M70" s="15">
        <f t="shared" ref="M70:M101" si="13">P70+Q70+R70+S70+T70+U70+V70+W70+X70+Y70+Z70+AA70+AB70+AC70+AD70+AE70+AF70+AG70+N70+O70</f>
        <v>5.725</v>
      </c>
      <c r="N70" s="44"/>
      <c r="O70" s="44"/>
      <c r="P70" s="12"/>
      <c r="Q70" s="61">
        <v>1.625</v>
      </c>
      <c r="R70" s="61">
        <v>0.8</v>
      </c>
      <c r="S70" s="61"/>
      <c r="T70" s="61"/>
      <c r="U70" s="58">
        <v>0.6</v>
      </c>
      <c r="V70" s="59"/>
      <c r="W70" s="59"/>
      <c r="X70" s="60"/>
      <c r="Y70" s="66"/>
      <c r="Z70" s="12"/>
      <c r="AA70" s="12"/>
      <c r="AB70" s="74"/>
      <c r="AC70" s="65"/>
      <c r="AD70" s="65">
        <v>2.7</v>
      </c>
      <c r="AE70" s="74"/>
      <c r="AF70" s="75"/>
      <c r="AG70" s="75"/>
      <c r="AH70" s="77"/>
    </row>
    <row r="71" customFormat="1" spans="1:34">
      <c r="A71" s="32"/>
      <c r="B71" s="32"/>
      <c r="C71" s="33" t="s">
        <v>69</v>
      </c>
      <c r="D71" s="20">
        <f t="shared" si="9"/>
        <v>4.125</v>
      </c>
      <c r="E71" s="33"/>
      <c r="F71" s="33"/>
      <c r="G71" s="33"/>
      <c r="H71" s="33"/>
      <c r="I71" s="33"/>
      <c r="J71" s="33"/>
      <c r="K71" s="33"/>
      <c r="L71" s="33"/>
      <c r="M71" s="15">
        <f t="shared" si="13"/>
        <v>4.125</v>
      </c>
      <c r="N71" s="46"/>
      <c r="O71" s="46"/>
      <c r="P71" s="12"/>
      <c r="Q71" s="61">
        <v>0.875</v>
      </c>
      <c r="R71" s="61">
        <v>0.4</v>
      </c>
      <c r="S71" s="61"/>
      <c r="T71" s="61"/>
      <c r="U71" s="58">
        <v>0.6</v>
      </c>
      <c r="V71" s="59"/>
      <c r="W71" s="59"/>
      <c r="X71" s="60"/>
      <c r="Y71" s="66"/>
      <c r="Z71" s="12"/>
      <c r="AA71" s="12"/>
      <c r="AB71" s="74"/>
      <c r="AC71" s="65"/>
      <c r="AD71" s="65">
        <v>2.25</v>
      </c>
      <c r="AE71" s="74"/>
      <c r="AF71" s="75"/>
      <c r="AG71" s="75"/>
      <c r="AH71" s="77"/>
    </row>
    <row r="72" customFormat="1" spans="1:34">
      <c r="A72" s="34"/>
      <c r="B72" s="34"/>
      <c r="C72" s="15" t="s">
        <v>8</v>
      </c>
      <c r="D72" s="20">
        <f t="shared" si="9"/>
        <v>342.2</v>
      </c>
      <c r="E72" s="15">
        <f t="shared" ref="E72:K72" si="14">E68+E69+E70+E71</f>
        <v>3</v>
      </c>
      <c r="F72" s="15">
        <f t="shared" si="14"/>
        <v>2</v>
      </c>
      <c r="G72" s="15">
        <f t="shared" si="14"/>
        <v>9</v>
      </c>
      <c r="H72" s="15">
        <f t="shared" si="14"/>
        <v>200</v>
      </c>
      <c r="I72" s="15">
        <f t="shared" si="14"/>
        <v>0</v>
      </c>
      <c r="J72" s="15">
        <f t="shared" si="14"/>
        <v>0</v>
      </c>
      <c r="K72" s="15">
        <f t="shared" si="14"/>
        <v>0</v>
      </c>
      <c r="L72" s="15"/>
      <c r="M72" s="15">
        <f t="shared" si="13"/>
        <v>128.2</v>
      </c>
      <c r="N72" s="45">
        <v>52</v>
      </c>
      <c r="O72" s="45"/>
      <c r="P72" s="12">
        <v>28</v>
      </c>
      <c r="Q72" s="61">
        <v>5</v>
      </c>
      <c r="R72" s="61">
        <v>2.7</v>
      </c>
      <c r="S72" s="61"/>
      <c r="T72" s="61"/>
      <c r="U72" s="58">
        <v>3.8</v>
      </c>
      <c r="V72" s="59">
        <v>5.4</v>
      </c>
      <c r="W72" s="59">
        <v>3</v>
      </c>
      <c r="X72" s="60">
        <v>1</v>
      </c>
      <c r="Y72" s="66"/>
      <c r="Z72" s="12"/>
      <c r="AA72" s="12"/>
      <c r="AB72" s="74">
        <v>1.8</v>
      </c>
      <c r="AC72" s="65">
        <v>0</v>
      </c>
      <c r="AD72" s="65">
        <v>10.5</v>
      </c>
      <c r="AE72" s="74">
        <v>15</v>
      </c>
      <c r="AF72" s="75"/>
      <c r="AG72" s="75"/>
      <c r="AH72" s="77"/>
    </row>
    <row r="73" customFormat="1" spans="1:34">
      <c r="A73" s="32">
        <v>9</v>
      </c>
      <c r="B73" s="32" t="s">
        <v>70</v>
      </c>
      <c r="C73" s="15" t="s">
        <v>9</v>
      </c>
      <c r="D73" s="20">
        <f t="shared" si="9"/>
        <v>115.71</v>
      </c>
      <c r="E73" s="15"/>
      <c r="F73" s="15">
        <v>2</v>
      </c>
      <c r="G73" s="15">
        <v>6</v>
      </c>
      <c r="H73" s="15"/>
      <c r="I73" s="15"/>
      <c r="J73" s="15"/>
      <c r="K73" s="15"/>
      <c r="L73" s="15"/>
      <c r="M73" s="15">
        <f t="shared" si="13"/>
        <v>107.71</v>
      </c>
      <c r="N73" s="45">
        <v>25</v>
      </c>
      <c r="O73" s="45"/>
      <c r="P73" s="12">
        <v>35</v>
      </c>
      <c r="Q73" s="61">
        <v>6.25</v>
      </c>
      <c r="R73" s="61"/>
      <c r="S73" s="61"/>
      <c r="T73" s="61"/>
      <c r="U73" s="58">
        <v>1.4</v>
      </c>
      <c r="V73" s="66">
        <v>5.4</v>
      </c>
      <c r="W73" s="59">
        <v>3</v>
      </c>
      <c r="X73" s="60"/>
      <c r="Y73" s="66"/>
      <c r="Z73" s="12">
        <v>15</v>
      </c>
      <c r="AA73" s="12"/>
      <c r="AB73" s="74">
        <v>1.36</v>
      </c>
      <c r="AC73" s="65">
        <v>0</v>
      </c>
      <c r="AD73" s="65">
        <v>0.3</v>
      </c>
      <c r="AE73" s="74">
        <v>15</v>
      </c>
      <c r="AF73" s="75"/>
      <c r="AG73" s="75"/>
      <c r="AH73" s="77"/>
    </row>
    <row r="74" customFormat="1" spans="1:34">
      <c r="A74" s="32"/>
      <c r="B74" s="32"/>
      <c r="C74" s="33" t="s">
        <v>71</v>
      </c>
      <c r="D74" s="20">
        <f t="shared" si="9"/>
        <v>8.55</v>
      </c>
      <c r="E74" s="33"/>
      <c r="F74" s="33"/>
      <c r="G74" s="33"/>
      <c r="H74" s="33"/>
      <c r="I74" s="33"/>
      <c r="J74" s="33"/>
      <c r="K74" s="33"/>
      <c r="L74" s="33"/>
      <c r="M74" s="15">
        <f t="shared" si="13"/>
        <v>8.55</v>
      </c>
      <c r="N74" s="46"/>
      <c r="O74" s="46"/>
      <c r="P74" s="12"/>
      <c r="Q74" s="61"/>
      <c r="R74" s="61">
        <v>0.9</v>
      </c>
      <c r="S74" s="61"/>
      <c r="T74" s="68"/>
      <c r="U74" s="58">
        <v>0.6</v>
      </c>
      <c r="V74" s="59"/>
      <c r="W74" s="59"/>
      <c r="X74" s="60">
        <v>1</v>
      </c>
      <c r="Y74" s="66"/>
      <c r="Z74" s="12"/>
      <c r="AA74" s="12"/>
      <c r="AB74" s="74"/>
      <c r="AC74" s="65"/>
      <c r="AD74" s="65">
        <v>4.05</v>
      </c>
      <c r="AE74" s="74"/>
      <c r="AF74" s="75">
        <v>2</v>
      </c>
      <c r="AG74" s="75"/>
      <c r="AH74" s="77"/>
    </row>
    <row r="75" customFormat="1" spans="1:34">
      <c r="A75" s="32"/>
      <c r="B75" s="32"/>
      <c r="C75" s="33" t="s">
        <v>72</v>
      </c>
      <c r="D75" s="20">
        <f t="shared" si="9"/>
        <v>6.25</v>
      </c>
      <c r="E75" s="33"/>
      <c r="F75" s="33"/>
      <c r="G75" s="33"/>
      <c r="H75" s="33"/>
      <c r="I75" s="33"/>
      <c r="J75" s="33"/>
      <c r="K75" s="33"/>
      <c r="L75" s="33"/>
      <c r="M75" s="15">
        <f t="shared" si="13"/>
        <v>6.25</v>
      </c>
      <c r="N75" s="46"/>
      <c r="O75" s="46"/>
      <c r="P75" s="12"/>
      <c r="Q75" s="61"/>
      <c r="R75" s="61">
        <v>0.9</v>
      </c>
      <c r="S75" s="61"/>
      <c r="T75" s="68"/>
      <c r="U75" s="58">
        <v>0.6</v>
      </c>
      <c r="V75" s="59"/>
      <c r="W75" s="59"/>
      <c r="X75" s="60">
        <v>1</v>
      </c>
      <c r="Y75" s="66"/>
      <c r="Z75" s="12"/>
      <c r="AA75" s="12"/>
      <c r="AB75" s="74"/>
      <c r="AC75" s="65"/>
      <c r="AD75" s="65">
        <v>3.75</v>
      </c>
      <c r="AE75" s="74"/>
      <c r="AF75" s="75"/>
      <c r="AG75" s="75"/>
      <c r="AH75" s="77"/>
    </row>
    <row r="76" customFormat="1" spans="1:34">
      <c r="A76" s="32"/>
      <c r="B76" s="32"/>
      <c r="C76" s="33" t="s">
        <v>73</v>
      </c>
      <c r="D76" s="20">
        <f t="shared" si="9"/>
        <v>6.4</v>
      </c>
      <c r="E76" s="33"/>
      <c r="F76" s="33"/>
      <c r="G76" s="33"/>
      <c r="H76" s="33"/>
      <c r="I76" s="33"/>
      <c r="J76" s="33"/>
      <c r="K76" s="33"/>
      <c r="L76" s="33"/>
      <c r="M76" s="15">
        <f t="shared" si="13"/>
        <v>6.4</v>
      </c>
      <c r="N76" s="46"/>
      <c r="O76" s="46"/>
      <c r="P76" s="12"/>
      <c r="Q76" s="61"/>
      <c r="R76" s="61">
        <v>0.9</v>
      </c>
      <c r="S76" s="61"/>
      <c r="T76" s="68"/>
      <c r="U76" s="58">
        <v>0.6</v>
      </c>
      <c r="V76" s="59"/>
      <c r="W76" s="59"/>
      <c r="X76" s="60">
        <v>1</v>
      </c>
      <c r="Y76" s="66"/>
      <c r="Z76" s="12"/>
      <c r="AA76" s="12"/>
      <c r="AB76" s="74"/>
      <c r="AC76" s="65"/>
      <c r="AD76" s="65">
        <v>3.9</v>
      </c>
      <c r="AE76" s="74"/>
      <c r="AF76" s="75"/>
      <c r="AG76" s="75"/>
      <c r="AH76" s="77"/>
    </row>
    <row r="77" customFormat="1" spans="1:34">
      <c r="A77" s="32"/>
      <c r="B77" s="32"/>
      <c r="C77" s="33" t="s">
        <v>74</v>
      </c>
      <c r="D77" s="20">
        <f t="shared" si="9"/>
        <v>0.6</v>
      </c>
      <c r="E77" s="33"/>
      <c r="F77" s="33"/>
      <c r="G77" s="33"/>
      <c r="H77" s="33"/>
      <c r="I77" s="33"/>
      <c r="J77" s="33"/>
      <c r="K77" s="33"/>
      <c r="L77" s="33"/>
      <c r="M77" s="15">
        <f t="shared" si="13"/>
        <v>0.6</v>
      </c>
      <c r="N77" s="46"/>
      <c r="O77" s="46"/>
      <c r="P77" s="12"/>
      <c r="Q77" s="61"/>
      <c r="R77" s="56"/>
      <c r="S77" s="56"/>
      <c r="T77" s="68"/>
      <c r="U77" s="58">
        <v>0.6</v>
      </c>
      <c r="V77" s="59"/>
      <c r="W77" s="59"/>
      <c r="X77" s="60"/>
      <c r="Y77" s="66"/>
      <c r="Z77" s="12"/>
      <c r="AA77" s="12"/>
      <c r="AB77" s="74"/>
      <c r="AC77" s="65"/>
      <c r="AD77" s="65"/>
      <c r="AE77" s="74"/>
      <c r="AF77" s="75"/>
      <c r="AG77" s="75"/>
      <c r="AH77" s="77"/>
    </row>
    <row r="78" customFormat="1" spans="1:34">
      <c r="A78" s="34"/>
      <c r="B78" s="34"/>
      <c r="C78" s="15" t="s">
        <v>8</v>
      </c>
      <c r="D78" s="20">
        <f t="shared" si="9"/>
        <v>137.51</v>
      </c>
      <c r="E78" s="15">
        <f t="shared" ref="E78:K78" si="15">E76+E75+E74+E73</f>
        <v>0</v>
      </c>
      <c r="F78" s="15">
        <f t="shared" si="15"/>
        <v>2</v>
      </c>
      <c r="G78" s="15">
        <f t="shared" si="15"/>
        <v>6</v>
      </c>
      <c r="H78" s="15">
        <f t="shared" si="15"/>
        <v>0</v>
      </c>
      <c r="I78" s="15">
        <f t="shared" si="15"/>
        <v>0</v>
      </c>
      <c r="J78" s="15">
        <f t="shared" si="15"/>
        <v>0</v>
      </c>
      <c r="K78" s="15">
        <f t="shared" si="15"/>
        <v>0</v>
      </c>
      <c r="L78" s="15"/>
      <c r="M78" s="15">
        <f t="shared" si="13"/>
        <v>129.51</v>
      </c>
      <c r="N78" s="45">
        <v>25</v>
      </c>
      <c r="O78" s="45"/>
      <c r="P78" s="12">
        <v>35</v>
      </c>
      <c r="Q78" s="69">
        <v>6.25</v>
      </c>
      <c r="R78" s="69">
        <v>2.7</v>
      </c>
      <c r="S78" s="69"/>
      <c r="T78" s="69"/>
      <c r="U78" s="58">
        <v>3.8</v>
      </c>
      <c r="V78" s="66">
        <v>5.4</v>
      </c>
      <c r="W78" s="59">
        <v>3</v>
      </c>
      <c r="X78" s="60">
        <v>3</v>
      </c>
      <c r="Y78" s="66"/>
      <c r="Z78" s="12">
        <v>15</v>
      </c>
      <c r="AA78" s="12"/>
      <c r="AB78" s="74">
        <v>1.36</v>
      </c>
      <c r="AC78" s="65">
        <v>0</v>
      </c>
      <c r="AD78" s="65">
        <v>12</v>
      </c>
      <c r="AE78" s="74">
        <v>15</v>
      </c>
      <c r="AF78" s="75">
        <v>2</v>
      </c>
      <c r="AG78" s="75"/>
      <c r="AH78" s="77"/>
    </row>
    <row r="79" customFormat="1" ht="26" customHeight="1" spans="1:34">
      <c r="A79" s="32">
        <v>10</v>
      </c>
      <c r="B79" s="32" t="s">
        <v>75</v>
      </c>
      <c r="C79" s="15" t="s">
        <v>19</v>
      </c>
      <c r="D79" s="20">
        <f t="shared" si="9"/>
        <v>819.12</v>
      </c>
      <c r="E79" s="15"/>
      <c r="F79" s="15">
        <v>6</v>
      </c>
      <c r="G79" s="15">
        <v>15</v>
      </c>
      <c r="H79" s="15">
        <v>200</v>
      </c>
      <c r="I79" s="15">
        <v>10</v>
      </c>
      <c r="J79" s="15">
        <v>30</v>
      </c>
      <c r="K79" s="15">
        <v>100</v>
      </c>
      <c r="L79" s="15"/>
      <c r="M79" s="15">
        <f t="shared" si="13"/>
        <v>458.12</v>
      </c>
      <c r="N79" s="45">
        <v>316</v>
      </c>
      <c r="O79" s="45"/>
      <c r="P79" s="12">
        <v>84</v>
      </c>
      <c r="Q79" s="61">
        <v>12.5</v>
      </c>
      <c r="R79" s="61">
        <v>0.3</v>
      </c>
      <c r="S79" s="61"/>
      <c r="T79" s="62"/>
      <c r="U79" s="82">
        <v>3</v>
      </c>
      <c r="V79" s="59">
        <v>10.8</v>
      </c>
      <c r="W79" s="59">
        <v>6</v>
      </c>
      <c r="X79" s="60"/>
      <c r="Y79" s="66"/>
      <c r="Z79" s="12"/>
      <c r="AA79" s="12"/>
      <c r="AB79" s="41">
        <v>3.72</v>
      </c>
      <c r="AC79" s="65">
        <v>0</v>
      </c>
      <c r="AD79" s="65">
        <v>4.8</v>
      </c>
      <c r="AE79" s="41">
        <v>15</v>
      </c>
      <c r="AF79" s="75">
        <v>2</v>
      </c>
      <c r="AG79" s="75"/>
      <c r="AH79" s="77"/>
    </row>
    <row r="80" customFormat="1" spans="1:34">
      <c r="A80" s="32"/>
      <c r="B80" s="32"/>
      <c r="C80" s="19" t="s">
        <v>76</v>
      </c>
      <c r="D80" s="20">
        <f t="shared" ref="D80:D111" si="16">E80+F80+G80+H80+I80+J80+K80+L80+M80</f>
        <v>46.8</v>
      </c>
      <c r="E80" s="19">
        <v>10</v>
      </c>
      <c r="F80" s="19"/>
      <c r="G80" s="19"/>
      <c r="H80" s="19"/>
      <c r="I80" s="19"/>
      <c r="J80" s="19"/>
      <c r="K80" s="19"/>
      <c r="L80" s="19"/>
      <c r="M80" s="15">
        <f t="shared" si="13"/>
        <v>36.8</v>
      </c>
      <c r="N80" s="44"/>
      <c r="O80" s="44"/>
      <c r="P80" s="12"/>
      <c r="Q80" s="64"/>
      <c r="R80" s="61">
        <v>0.7</v>
      </c>
      <c r="S80" s="61"/>
      <c r="T80" s="68"/>
      <c r="U80" s="58">
        <v>0.6</v>
      </c>
      <c r="V80" s="59"/>
      <c r="W80" s="59"/>
      <c r="X80" s="60">
        <v>1</v>
      </c>
      <c r="Y80" s="66"/>
      <c r="Z80" s="12"/>
      <c r="AA80" s="12"/>
      <c r="AB80" s="74"/>
      <c r="AC80" s="65">
        <v>30</v>
      </c>
      <c r="AD80" s="65">
        <v>4.5</v>
      </c>
      <c r="AE80" s="74"/>
      <c r="AF80" s="75"/>
      <c r="AG80" s="75"/>
      <c r="AH80" s="77"/>
    </row>
    <row r="81" customFormat="1" spans="1:34">
      <c r="A81" s="32"/>
      <c r="B81" s="32"/>
      <c r="C81" s="19" t="s">
        <v>77</v>
      </c>
      <c r="D81" s="20">
        <f t="shared" si="16"/>
        <v>14.55</v>
      </c>
      <c r="E81" s="19">
        <v>10</v>
      </c>
      <c r="F81" s="19"/>
      <c r="G81" s="19"/>
      <c r="H81" s="19"/>
      <c r="I81" s="19"/>
      <c r="J81" s="19"/>
      <c r="K81" s="19"/>
      <c r="L81" s="19"/>
      <c r="M81" s="15">
        <f t="shared" si="13"/>
        <v>4.55</v>
      </c>
      <c r="N81" s="44"/>
      <c r="O81" s="44"/>
      <c r="P81" s="12"/>
      <c r="Q81" s="64"/>
      <c r="R81" s="61">
        <v>0.2</v>
      </c>
      <c r="S81" s="61"/>
      <c r="T81" s="68"/>
      <c r="U81" s="58">
        <v>0.6</v>
      </c>
      <c r="V81" s="59"/>
      <c r="W81" s="59"/>
      <c r="X81" s="60"/>
      <c r="Y81" s="66"/>
      <c r="Z81" s="12"/>
      <c r="AA81" s="12"/>
      <c r="AB81" s="74"/>
      <c r="AC81" s="65"/>
      <c r="AD81" s="65">
        <v>3.75</v>
      </c>
      <c r="AE81" s="74"/>
      <c r="AF81" s="75"/>
      <c r="AG81" s="75"/>
      <c r="AH81" s="77"/>
    </row>
    <row r="82" customFormat="1" spans="1:34">
      <c r="A82" s="32"/>
      <c r="B82" s="32"/>
      <c r="C82" s="19" t="s">
        <v>78</v>
      </c>
      <c r="D82" s="20">
        <f t="shared" si="16"/>
        <v>21.65</v>
      </c>
      <c r="E82" s="19">
        <v>16</v>
      </c>
      <c r="F82" s="19"/>
      <c r="G82" s="19"/>
      <c r="H82" s="19"/>
      <c r="I82" s="19"/>
      <c r="J82" s="19"/>
      <c r="K82" s="19"/>
      <c r="L82" s="19"/>
      <c r="M82" s="15">
        <f t="shared" si="13"/>
        <v>5.65</v>
      </c>
      <c r="N82" s="44"/>
      <c r="O82" s="44"/>
      <c r="P82" s="12"/>
      <c r="Q82" s="64"/>
      <c r="R82" s="61">
        <v>0.3</v>
      </c>
      <c r="S82" s="61"/>
      <c r="T82" s="68"/>
      <c r="U82" s="58">
        <v>0.6</v>
      </c>
      <c r="V82" s="59"/>
      <c r="W82" s="59"/>
      <c r="X82" s="60">
        <v>1</v>
      </c>
      <c r="Y82" s="66"/>
      <c r="Z82" s="12"/>
      <c r="AA82" s="12"/>
      <c r="AB82" s="74"/>
      <c r="AC82" s="65"/>
      <c r="AD82" s="65">
        <v>3.75</v>
      </c>
      <c r="AE82" s="74"/>
      <c r="AF82" s="75"/>
      <c r="AG82" s="75"/>
      <c r="AH82" s="77"/>
    </row>
    <row r="83" customFormat="1" spans="1:34">
      <c r="A83" s="32"/>
      <c r="B83" s="32"/>
      <c r="C83" s="19" t="s">
        <v>79</v>
      </c>
      <c r="D83" s="20">
        <f t="shared" si="16"/>
        <v>5.55</v>
      </c>
      <c r="E83" s="19"/>
      <c r="F83" s="19"/>
      <c r="G83" s="19"/>
      <c r="H83" s="19"/>
      <c r="I83" s="19"/>
      <c r="J83" s="19"/>
      <c r="K83" s="19"/>
      <c r="L83" s="19"/>
      <c r="M83" s="15">
        <f t="shared" si="13"/>
        <v>5.55</v>
      </c>
      <c r="N83" s="44"/>
      <c r="O83" s="44"/>
      <c r="P83" s="12"/>
      <c r="Q83" s="64"/>
      <c r="R83" s="61">
        <v>0.2</v>
      </c>
      <c r="S83" s="61"/>
      <c r="T83" s="68"/>
      <c r="U83" s="58">
        <v>0.6</v>
      </c>
      <c r="V83" s="59"/>
      <c r="W83" s="59"/>
      <c r="X83" s="60">
        <v>1</v>
      </c>
      <c r="Y83" s="66"/>
      <c r="Z83" s="12"/>
      <c r="AA83" s="12"/>
      <c r="AB83" s="74"/>
      <c r="AC83" s="65"/>
      <c r="AD83" s="65">
        <v>3.75</v>
      </c>
      <c r="AE83" s="74"/>
      <c r="AF83" s="75"/>
      <c r="AG83" s="75"/>
      <c r="AH83" s="77"/>
    </row>
    <row r="84" customFormat="1" spans="1:34">
      <c r="A84" s="32"/>
      <c r="B84" s="32"/>
      <c r="C84" s="19" t="s">
        <v>80</v>
      </c>
      <c r="D84" s="20">
        <f t="shared" si="16"/>
        <v>24.1</v>
      </c>
      <c r="E84" s="19">
        <v>20</v>
      </c>
      <c r="F84" s="19"/>
      <c r="G84" s="19"/>
      <c r="H84" s="19"/>
      <c r="I84" s="19"/>
      <c r="J84" s="19"/>
      <c r="K84" s="19"/>
      <c r="L84" s="19"/>
      <c r="M84" s="15">
        <f t="shared" si="13"/>
        <v>4.1</v>
      </c>
      <c r="N84" s="44"/>
      <c r="O84" s="44"/>
      <c r="P84" s="12"/>
      <c r="Q84" s="64"/>
      <c r="R84" s="61">
        <v>0.2</v>
      </c>
      <c r="S84" s="61"/>
      <c r="T84" s="68"/>
      <c r="U84" s="58">
        <v>0.6</v>
      </c>
      <c r="V84" s="59"/>
      <c r="W84" s="59"/>
      <c r="X84" s="60"/>
      <c r="Y84" s="66"/>
      <c r="Z84" s="12"/>
      <c r="AA84" s="12"/>
      <c r="AB84" s="74"/>
      <c r="AC84" s="65"/>
      <c r="AD84" s="65">
        <v>3.3</v>
      </c>
      <c r="AE84" s="74"/>
      <c r="AF84" s="75"/>
      <c r="AG84" s="75"/>
      <c r="AH84" s="77"/>
    </row>
    <row r="85" customFormat="1" ht="15" customHeight="1" spans="1:34">
      <c r="A85" s="32"/>
      <c r="B85" s="32"/>
      <c r="C85" s="19" t="s">
        <v>81</v>
      </c>
      <c r="D85" s="20">
        <f t="shared" si="16"/>
        <v>35.1</v>
      </c>
      <c r="E85" s="19"/>
      <c r="F85" s="19"/>
      <c r="G85" s="19"/>
      <c r="H85" s="19"/>
      <c r="I85" s="19"/>
      <c r="J85" s="19"/>
      <c r="K85" s="19"/>
      <c r="L85" s="19"/>
      <c r="M85" s="15">
        <f t="shared" si="13"/>
        <v>35.1</v>
      </c>
      <c r="N85" s="44"/>
      <c r="O85" s="44"/>
      <c r="P85" s="12"/>
      <c r="Q85" s="64"/>
      <c r="R85" s="61">
        <v>0.2</v>
      </c>
      <c r="S85" s="61"/>
      <c r="T85" s="68"/>
      <c r="U85" s="58">
        <v>0.6</v>
      </c>
      <c r="V85" s="59"/>
      <c r="W85" s="59"/>
      <c r="X85" s="60">
        <v>1</v>
      </c>
      <c r="Y85" s="66"/>
      <c r="Z85" s="12"/>
      <c r="AA85" s="12"/>
      <c r="AB85" s="74"/>
      <c r="AC85" s="65">
        <v>30</v>
      </c>
      <c r="AD85" s="65">
        <v>3.3</v>
      </c>
      <c r="AE85" s="74"/>
      <c r="AF85" s="75"/>
      <c r="AG85" s="75"/>
      <c r="AH85" s="77"/>
    </row>
    <row r="86" customFormat="1" spans="1:34">
      <c r="A86" s="32"/>
      <c r="B86" s="32"/>
      <c r="C86" s="19" t="s">
        <v>82</v>
      </c>
      <c r="D86" s="20">
        <f t="shared" si="16"/>
        <v>38.15</v>
      </c>
      <c r="E86" s="19"/>
      <c r="F86" s="19"/>
      <c r="G86" s="19"/>
      <c r="H86" s="19"/>
      <c r="I86" s="19"/>
      <c r="J86" s="19"/>
      <c r="K86" s="19"/>
      <c r="L86" s="19"/>
      <c r="M86" s="15">
        <f t="shared" si="13"/>
        <v>38.15</v>
      </c>
      <c r="N86" s="44"/>
      <c r="O86" s="44"/>
      <c r="P86" s="12"/>
      <c r="Q86" s="64"/>
      <c r="R86" s="61">
        <v>0.2</v>
      </c>
      <c r="S86" s="61"/>
      <c r="T86" s="68"/>
      <c r="U86" s="58">
        <v>0.6</v>
      </c>
      <c r="V86" s="59"/>
      <c r="W86" s="59"/>
      <c r="X86" s="60"/>
      <c r="Y86" s="66"/>
      <c r="Z86" s="12"/>
      <c r="AA86" s="12">
        <v>33.6</v>
      </c>
      <c r="AB86" s="74"/>
      <c r="AC86" s="65"/>
      <c r="AD86" s="65">
        <v>3.75</v>
      </c>
      <c r="AE86" s="74"/>
      <c r="AF86" s="75"/>
      <c r="AG86" s="75"/>
      <c r="AH86" s="77"/>
    </row>
    <row r="87" customFormat="1" spans="1:34">
      <c r="A87" s="32"/>
      <c r="B87" s="32"/>
      <c r="C87" s="19" t="s">
        <v>83</v>
      </c>
      <c r="D87" s="20">
        <f t="shared" si="16"/>
        <v>4.1</v>
      </c>
      <c r="E87" s="19"/>
      <c r="F87" s="19"/>
      <c r="G87" s="19"/>
      <c r="H87" s="19"/>
      <c r="I87" s="19"/>
      <c r="J87" s="19"/>
      <c r="K87" s="19"/>
      <c r="L87" s="19"/>
      <c r="M87" s="15">
        <f t="shared" si="13"/>
        <v>4.1</v>
      </c>
      <c r="N87" s="44"/>
      <c r="O87" s="44"/>
      <c r="P87" s="12"/>
      <c r="Q87" s="64"/>
      <c r="R87" s="61">
        <v>0.2</v>
      </c>
      <c r="S87" s="61"/>
      <c r="T87" s="68"/>
      <c r="U87" s="58">
        <v>0.6</v>
      </c>
      <c r="V87" s="59"/>
      <c r="W87" s="59"/>
      <c r="X87" s="60"/>
      <c r="Y87" s="66"/>
      <c r="Z87" s="12"/>
      <c r="AA87" s="12"/>
      <c r="AB87" s="74"/>
      <c r="AC87" s="65"/>
      <c r="AD87" s="65">
        <v>3.3</v>
      </c>
      <c r="AE87" s="74"/>
      <c r="AF87" s="75"/>
      <c r="AG87" s="75"/>
      <c r="AH87" s="77"/>
    </row>
    <row r="88" customFormat="1" spans="1:34">
      <c r="A88" s="32"/>
      <c r="B88" s="32"/>
      <c r="C88" s="19" t="s">
        <v>84</v>
      </c>
      <c r="D88" s="20">
        <f t="shared" si="16"/>
        <v>4.1</v>
      </c>
      <c r="E88" s="19"/>
      <c r="F88" s="19"/>
      <c r="G88" s="19"/>
      <c r="H88" s="19"/>
      <c r="I88" s="19"/>
      <c r="J88" s="19"/>
      <c r="K88" s="19"/>
      <c r="L88" s="19"/>
      <c r="M88" s="15">
        <f t="shared" si="13"/>
        <v>4.1</v>
      </c>
      <c r="N88" s="44"/>
      <c r="O88" s="44"/>
      <c r="P88" s="12"/>
      <c r="Q88" s="64"/>
      <c r="R88" s="61">
        <v>0.2</v>
      </c>
      <c r="S88" s="61"/>
      <c r="T88" s="68"/>
      <c r="U88" s="58">
        <v>0.6</v>
      </c>
      <c r="V88" s="59"/>
      <c r="W88" s="59"/>
      <c r="X88" s="60"/>
      <c r="Y88" s="66"/>
      <c r="Z88" s="12"/>
      <c r="AA88" s="12"/>
      <c r="AB88" s="74"/>
      <c r="AC88" s="65"/>
      <c r="AD88" s="65">
        <v>3.3</v>
      </c>
      <c r="AE88" s="74"/>
      <c r="AF88" s="75"/>
      <c r="AG88" s="75"/>
      <c r="AH88" s="77"/>
    </row>
    <row r="89" customFormat="1" spans="1:34">
      <c r="A89" s="34"/>
      <c r="B89" s="34"/>
      <c r="C89" s="15" t="s">
        <v>8</v>
      </c>
      <c r="D89" s="20">
        <f t="shared" si="16"/>
        <v>1013.22</v>
      </c>
      <c r="E89" s="15">
        <f t="shared" ref="E89:K89" si="17">E88+E87+E86+E85+E84+E83+E82+E81+E79+E80</f>
        <v>56</v>
      </c>
      <c r="F89" s="15">
        <f t="shared" si="17"/>
        <v>6</v>
      </c>
      <c r="G89" s="15">
        <f t="shared" si="17"/>
        <v>15</v>
      </c>
      <c r="H89" s="15">
        <f t="shared" si="17"/>
        <v>200</v>
      </c>
      <c r="I89" s="15">
        <f t="shared" si="17"/>
        <v>10</v>
      </c>
      <c r="J89" s="15">
        <f t="shared" si="17"/>
        <v>30</v>
      </c>
      <c r="K89" s="15">
        <f t="shared" si="17"/>
        <v>100</v>
      </c>
      <c r="L89" s="15"/>
      <c r="M89" s="15">
        <f t="shared" si="13"/>
        <v>596.22</v>
      </c>
      <c r="N89" s="45">
        <v>316</v>
      </c>
      <c r="O89" s="45"/>
      <c r="P89" s="12">
        <v>84</v>
      </c>
      <c r="Q89" s="69">
        <v>12.5</v>
      </c>
      <c r="R89" s="69">
        <v>2.7</v>
      </c>
      <c r="S89" s="69"/>
      <c r="T89" s="69"/>
      <c r="U89" s="58">
        <v>8.4</v>
      </c>
      <c r="V89" s="66">
        <v>10.8</v>
      </c>
      <c r="W89" s="66">
        <v>6</v>
      </c>
      <c r="X89" s="60">
        <v>4</v>
      </c>
      <c r="Y89" s="66"/>
      <c r="Z89" s="12"/>
      <c r="AA89" s="12">
        <v>33.6</v>
      </c>
      <c r="AB89" s="74">
        <v>3.72</v>
      </c>
      <c r="AC89" s="65">
        <v>60</v>
      </c>
      <c r="AD89" s="65">
        <v>37.5</v>
      </c>
      <c r="AE89" s="74">
        <v>15</v>
      </c>
      <c r="AF89" s="75">
        <v>2</v>
      </c>
      <c r="AG89" s="75"/>
      <c r="AH89" s="77"/>
    </row>
    <row r="90" customFormat="1" spans="1:34">
      <c r="A90" s="32">
        <v>11</v>
      </c>
      <c r="B90" s="32" t="s">
        <v>85</v>
      </c>
      <c r="C90" s="15" t="s">
        <v>32</v>
      </c>
      <c r="D90" s="20">
        <f t="shared" si="16"/>
        <v>1626.7</v>
      </c>
      <c r="E90" s="15"/>
      <c r="F90" s="15">
        <v>11</v>
      </c>
      <c r="G90" s="15">
        <v>20</v>
      </c>
      <c r="H90" s="15">
        <v>200</v>
      </c>
      <c r="I90" s="15"/>
      <c r="J90" s="15"/>
      <c r="K90" s="15">
        <v>100</v>
      </c>
      <c r="L90" s="15">
        <v>1000</v>
      </c>
      <c r="M90" s="15">
        <f t="shared" si="13"/>
        <v>295.7</v>
      </c>
      <c r="N90" s="45">
        <v>120</v>
      </c>
      <c r="O90" s="45"/>
      <c r="P90" s="12">
        <v>105</v>
      </c>
      <c r="Q90" s="61">
        <v>12.5</v>
      </c>
      <c r="R90" s="61"/>
      <c r="S90" s="61"/>
      <c r="T90" s="62"/>
      <c r="U90" s="58">
        <v>3</v>
      </c>
      <c r="V90" s="59">
        <v>10.8</v>
      </c>
      <c r="W90" s="59">
        <v>16</v>
      </c>
      <c r="X90" s="60"/>
      <c r="Y90" s="66"/>
      <c r="Z90" s="12"/>
      <c r="AA90" s="12"/>
      <c r="AB90" s="74">
        <v>15.8</v>
      </c>
      <c r="AC90" s="65"/>
      <c r="AD90" s="65">
        <v>0.6</v>
      </c>
      <c r="AE90" s="74">
        <v>10</v>
      </c>
      <c r="AF90" s="75">
        <v>2</v>
      </c>
      <c r="AG90" s="75"/>
      <c r="AH90" s="77"/>
    </row>
    <row r="91" customFormat="1" spans="1:34">
      <c r="A91" s="32"/>
      <c r="B91" s="32"/>
      <c r="C91" s="33" t="s">
        <v>86</v>
      </c>
      <c r="D91" s="20">
        <f t="shared" si="16"/>
        <v>63.396</v>
      </c>
      <c r="E91" s="80">
        <v>19.996</v>
      </c>
      <c r="F91" s="33"/>
      <c r="G91" s="33"/>
      <c r="H91" s="33"/>
      <c r="I91" s="33"/>
      <c r="J91" s="33"/>
      <c r="K91" s="33"/>
      <c r="L91" s="33"/>
      <c r="M91" s="15">
        <f t="shared" si="13"/>
        <v>43.4</v>
      </c>
      <c r="N91" s="46"/>
      <c r="O91" s="46"/>
      <c r="P91" s="12"/>
      <c r="Q91" s="67"/>
      <c r="R91" s="61">
        <v>1</v>
      </c>
      <c r="S91" s="61"/>
      <c r="T91" s="68"/>
      <c r="U91" s="83">
        <v>0.6</v>
      </c>
      <c r="V91" s="59"/>
      <c r="W91" s="59"/>
      <c r="X91" s="60">
        <v>4</v>
      </c>
      <c r="Y91" s="66"/>
      <c r="Z91" s="12"/>
      <c r="AA91" s="12"/>
      <c r="AB91" s="74"/>
      <c r="AC91" s="65">
        <v>30</v>
      </c>
      <c r="AD91" s="65">
        <v>7.8</v>
      </c>
      <c r="AE91" s="74"/>
      <c r="AF91" s="75"/>
      <c r="AG91" s="75"/>
      <c r="AH91" s="77"/>
    </row>
    <row r="92" customFormat="1" spans="1:34">
      <c r="A92" s="32"/>
      <c r="B92" s="32"/>
      <c r="C92" s="33" t="s">
        <v>87</v>
      </c>
      <c r="D92" s="20">
        <f t="shared" si="16"/>
        <v>38.3</v>
      </c>
      <c r="E92" s="35">
        <v>30</v>
      </c>
      <c r="F92" s="33"/>
      <c r="G92" s="33"/>
      <c r="H92" s="33"/>
      <c r="I92" s="33"/>
      <c r="J92" s="33"/>
      <c r="K92" s="33"/>
      <c r="L92" s="33"/>
      <c r="M92" s="15">
        <f t="shared" si="13"/>
        <v>8.3</v>
      </c>
      <c r="N92" s="46"/>
      <c r="O92" s="46"/>
      <c r="P92" s="12"/>
      <c r="Q92" s="67"/>
      <c r="R92" s="61">
        <v>0.7</v>
      </c>
      <c r="S92" s="61"/>
      <c r="T92" s="68"/>
      <c r="U92" s="83">
        <v>0.6</v>
      </c>
      <c r="V92" s="59"/>
      <c r="W92" s="59"/>
      <c r="X92" s="60">
        <v>1</v>
      </c>
      <c r="Y92" s="66"/>
      <c r="Z92" s="12"/>
      <c r="AA92" s="12"/>
      <c r="AB92" s="74"/>
      <c r="AC92" s="65"/>
      <c r="AD92" s="65">
        <v>6</v>
      </c>
      <c r="AE92" s="74"/>
      <c r="AF92" s="75"/>
      <c r="AG92" s="75"/>
      <c r="AH92" s="77"/>
    </row>
    <row r="93" customFormat="1" spans="1:34">
      <c r="A93" s="32"/>
      <c r="B93" s="32"/>
      <c r="C93" s="33" t="s">
        <v>88</v>
      </c>
      <c r="D93" s="20">
        <f t="shared" si="16"/>
        <v>73.7</v>
      </c>
      <c r="E93" s="35">
        <v>30</v>
      </c>
      <c r="F93" s="33"/>
      <c r="G93" s="33"/>
      <c r="H93" s="33"/>
      <c r="I93" s="33"/>
      <c r="J93" s="33"/>
      <c r="K93" s="33"/>
      <c r="L93" s="33"/>
      <c r="M93" s="15">
        <f t="shared" si="13"/>
        <v>43.7</v>
      </c>
      <c r="N93" s="46"/>
      <c r="O93" s="46"/>
      <c r="P93" s="12"/>
      <c r="Q93" s="67"/>
      <c r="R93" s="61">
        <v>1</v>
      </c>
      <c r="S93" s="61"/>
      <c r="T93" s="68"/>
      <c r="U93" s="83">
        <v>0.6</v>
      </c>
      <c r="V93" s="59"/>
      <c r="W93" s="59"/>
      <c r="X93" s="60">
        <v>4</v>
      </c>
      <c r="Y93" s="66"/>
      <c r="Z93" s="12"/>
      <c r="AA93" s="12"/>
      <c r="AB93" s="74"/>
      <c r="AC93" s="65">
        <v>30</v>
      </c>
      <c r="AD93" s="65">
        <v>8.1</v>
      </c>
      <c r="AE93" s="74"/>
      <c r="AF93" s="75"/>
      <c r="AG93" s="75"/>
      <c r="AH93" s="77"/>
    </row>
    <row r="94" customFormat="1" spans="1:34">
      <c r="A94" s="32"/>
      <c r="B94" s="32"/>
      <c r="C94" s="33" t="s">
        <v>89</v>
      </c>
      <c r="D94" s="20">
        <f t="shared" si="16"/>
        <v>33.4</v>
      </c>
      <c r="E94" s="35">
        <v>25</v>
      </c>
      <c r="F94" s="33"/>
      <c r="G94" s="33"/>
      <c r="H94" s="33"/>
      <c r="I94" s="33"/>
      <c r="J94" s="33"/>
      <c r="K94" s="33"/>
      <c r="L94" s="33"/>
      <c r="M94" s="15">
        <f t="shared" si="13"/>
        <v>8.4</v>
      </c>
      <c r="N94" s="46"/>
      <c r="O94" s="46"/>
      <c r="P94" s="12"/>
      <c r="Q94" s="67"/>
      <c r="R94" s="61">
        <v>0.8</v>
      </c>
      <c r="S94" s="61"/>
      <c r="T94" s="68"/>
      <c r="U94" s="83">
        <v>0.6</v>
      </c>
      <c r="V94" s="59"/>
      <c r="W94" s="59"/>
      <c r="X94" s="60">
        <v>1</v>
      </c>
      <c r="Y94" s="66"/>
      <c r="Z94" s="12"/>
      <c r="AA94" s="12"/>
      <c r="AB94" s="74"/>
      <c r="AC94" s="65"/>
      <c r="AD94" s="65">
        <v>6</v>
      </c>
      <c r="AE94" s="74"/>
      <c r="AF94" s="75"/>
      <c r="AG94" s="75"/>
      <c r="AH94" s="77"/>
    </row>
    <row r="95" customFormat="1" spans="1:34">
      <c r="A95" s="32"/>
      <c r="B95" s="32"/>
      <c r="C95" s="33" t="s">
        <v>90</v>
      </c>
      <c r="D95" s="20">
        <f t="shared" si="16"/>
        <v>32.55</v>
      </c>
      <c r="E95" s="35">
        <v>25</v>
      </c>
      <c r="F95" s="33"/>
      <c r="G95" s="33"/>
      <c r="H95" s="33"/>
      <c r="I95" s="33"/>
      <c r="J95" s="33"/>
      <c r="K95" s="33"/>
      <c r="L95" s="33"/>
      <c r="M95" s="15">
        <f t="shared" si="13"/>
        <v>7.55</v>
      </c>
      <c r="N95" s="46"/>
      <c r="O95" s="46"/>
      <c r="P95" s="12"/>
      <c r="Q95" s="67"/>
      <c r="R95" s="61">
        <v>0.7</v>
      </c>
      <c r="S95" s="61"/>
      <c r="T95" s="68"/>
      <c r="U95" s="83">
        <v>0.6</v>
      </c>
      <c r="V95" s="59"/>
      <c r="W95" s="59"/>
      <c r="X95" s="60">
        <v>1</v>
      </c>
      <c r="Y95" s="66"/>
      <c r="Z95" s="12"/>
      <c r="AA95" s="12"/>
      <c r="AB95" s="74"/>
      <c r="AC95" s="65"/>
      <c r="AD95" s="65">
        <v>5.25</v>
      </c>
      <c r="AE95" s="74"/>
      <c r="AF95" s="75"/>
      <c r="AG95" s="75"/>
      <c r="AH95" s="77"/>
    </row>
    <row r="96" customFormat="1" spans="1:34">
      <c r="A96" s="32"/>
      <c r="B96" s="32"/>
      <c r="C96" s="33" t="s">
        <v>91</v>
      </c>
      <c r="D96" s="20">
        <f t="shared" si="16"/>
        <v>38.3</v>
      </c>
      <c r="E96" s="35">
        <v>30</v>
      </c>
      <c r="F96" s="33"/>
      <c r="G96" s="33"/>
      <c r="H96" s="33"/>
      <c r="I96" s="33"/>
      <c r="J96" s="33"/>
      <c r="K96" s="33"/>
      <c r="L96" s="33"/>
      <c r="M96" s="15">
        <f t="shared" si="13"/>
        <v>8.3</v>
      </c>
      <c r="N96" s="46"/>
      <c r="O96" s="46"/>
      <c r="P96" s="12"/>
      <c r="Q96" s="67"/>
      <c r="R96" s="61">
        <v>0.7</v>
      </c>
      <c r="S96" s="61"/>
      <c r="T96" s="68"/>
      <c r="U96" s="83">
        <v>0.6</v>
      </c>
      <c r="V96" s="59"/>
      <c r="W96" s="59"/>
      <c r="X96" s="60">
        <v>1</v>
      </c>
      <c r="Y96" s="66"/>
      <c r="Z96" s="12"/>
      <c r="AA96" s="12"/>
      <c r="AB96" s="74"/>
      <c r="AC96" s="65"/>
      <c r="AD96" s="65">
        <v>6</v>
      </c>
      <c r="AE96" s="74"/>
      <c r="AF96" s="75"/>
      <c r="AG96" s="75"/>
      <c r="AH96" s="77"/>
    </row>
    <row r="97" customFormat="1" spans="1:34">
      <c r="A97" s="32"/>
      <c r="B97" s="32"/>
      <c r="C97" s="33" t="s">
        <v>92</v>
      </c>
      <c r="D97" s="20">
        <f t="shared" si="16"/>
        <v>42.25</v>
      </c>
      <c r="E97" s="28">
        <v>35</v>
      </c>
      <c r="F97" s="33"/>
      <c r="G97" s="33"/>
      <c r="H97" s="33"/>
      <c r="I97" s="33"/>
      <c r="J97" s="33"/>
      <c r="K97" s="33"/>
      <c r="L97" s="33"/>
      <c r="M97" s="15">
        <f t="shared" si="13"/>
        <v>7.25</v>
      </c>
      <c r="N97" s="46"/>
      <c r="O97" s="46"/>
      <c r="P97" s="12"/>
      <c r="Q97" s="67"/>
      <c r="R97" s="61">
        <v>0.4</v>
      </c>
      <c r="S97" s="61"/>
      <c r="T97" s="68"/>
      <c r="U97" s="83">
        <v>0.6</v>
      </c>
      <c r="V97" s="59"/>
      <c r="W97" s="59"/>
      <c r="X97" s="60">
        <v>1</v>
      </c>
      <c r="Y97" s="66"/>
      <c r="Z97" s="12"/>
      <c r="AA97" s="12"/>
      <c r="AB97" s="74"/>
      <c r="AC97" s="65"/>
      <c r="AD97" s="65">
        <v>5.25</v>
      </c>
      <c r="AE97" s="74"/>
      <c r="AF97" s="75"/>
      <c r="AG97" s="75"/>
      <c r="AH97" s="77"/>
    </row>
    <row r="98" customFormat="1" spans="1:34">
      <c r="A98" s="32"/>
      <c r="B98" s="32"/>
      <c r="C98" s="33" t="s">
        <v>93</v>
      </c>
      <c r="D98" s="20">
        <f t="shared" si="16"/>
        <v>48.25</v>
      </c>
      <c r="E98" s="35">
        <v>40</v>
      </c>
      <c r="F98" s="33"/>
      <c r="G98" s="33"/>
      <c r="H98" s="33"/>
      <c r="I98" s="33"/>
      <c r="J98" s="33"/>
      <c r="K98" s="33"/>
      <c r="L98" s="33"/>
      <c r="M98" s="15">
        <f t="shared" si="13"/>
        <v>8.25</v>
      </c>
      <c r="N98" s="46"/>
      <c r="O98" s="46"/>
      <c r="P98" s="12"/>
      <c r="Q98" s="67"/>
      <c r="R98" s="61">
        <v>0.4</v>
      </c>
      <c r="S98" s="61"/>
      <c r="T98" s="68"/>
      <c r="U98" s="83">
        <v>0.6</v>
      </c>
      <c r="V98" s="59"/>
      <c r="W98" s="59"/>
      <c r="X98" s="60">
        <v>2</v>
      </c>
      <c r="Y98" s="66"/>
      <c r="Z98" s="12"/>
      <c r="AA98" s="12"/>
      <c r="AB98" s="74"/>
      <c r="AC98" s="65"/>
      <c r="AD98" s="65">
        <v>5.25</v>
      </c>
      <c r="AE98" s="74"/>
      <c r="AF98" s="75"/>
      <c r="AG98" s="75"/>
      <c r="AH98" s="77"/>
    </row>
    <row r="99" customFormat="1" spans="1:34">
      <c r="A99" s="32"/>
      <c r="B99" s="32"/>
      <c r="C99" s="33" t="s">
        <v>94</v>
      </c>
      <c r="D99" s="20">
        <f t="shared" si="16"/>
        <v>20.65</v>
      </c>
      <c r="E99" s="35">
        <v>15</v>
      </c>
      <c r="F99" s="33"/>
      <c r="G99" s="33"/>
      <c r="H99" s="33"/>
      <c r="I99" s="33"/>
      <c r="J99" s="33"/>
      <c r="K99" s="33"/>
      <c r="L99" s="33"/>
      <c r="M99" s="15">
        <f t="shared" si="13"/>
        <v>5.65</v>
      </c>
      <c r="N99" s="46"/>
      <c r="O99" s="46"/>
      <c r="P99" s="12"/>
      <c r="Q99" s="67"/>
      <c r="R99" s="61">
        <v>0.3</v>
      </c>
      <c r="S99" s="61"/>
      <c r="T99" s="68"/>
      <c r="U99" s="83">
        <v>0.6</v>
      </c>
      <c r="V99" s="59"/>
      <c r="W99" s="59"/>
      <c r="X99" s="60">
        <v>1</v>
      </c>
      <c r="Y99" s="66"/>
      <c r="Z99" s="12"/>
      <c r="AA99" s="12"/>
      <c r="AB99" s="74"/>
      <c r="AC99" s="65"/>
      <c r="AD99" s="65">
        <v>3.75</v>
      </c>
      <c r="AE99" s="74"/>
      <c r="AF99" s="75"/>
      <c r="AG99" s="75"/>
      <c r="AH99" s="77"/>
    </row>
    <row r="100" customFormat="1" spans="1:34">
      <c r="A100" s="34"/>
      <c r="B100" s="34"/>
      <c r="C100" s="15" t="s">
        <v>8</v>
      </c>
      <c r="D100" s="20">
        <f t="shared" si="16"/>
        <v>2017.496</v>
      </c>
      <c r="E100" s="15">
        <f t="shared" ref="E100:L100" si="18">E99+E98+E97+E96+E95+E94+E93+E92+E91+E90</f>
        <v>249.996</v>
      </c>
      <c r="F100" s="15">
        <f t="shared" si="18"/>
        <v>11</v>
      </c>
      <c r="G100" s="15">
        <f t="shared" si="18"/>
        <v>20</v>
      </c>
      <c r="H100" s="15">
        <f t="shared" si="18"/>
        <v>200</v>
      </c>
      <c r="I100" s="15">
        <f t="shared" si="18"/>
        <v>0</v>
      </c>
      <c r="J100" s="15">
        <f t="shared" si="18"/>
        <v>0</v>
      </c>
      <c r="K100" s="15">
        <f t="shared" si="18"/>
        <v>100</v>
      </c>
      <c r="L100" s="15">
        <f t="shared" si="18"/>
        <v>1000</v>
      </c>
      <c r="M100" s="15">
        <f t="shared" si="13"/>
        <v>436.5</v>
      </c>
      <c r="N100" s="45">
        <v>120</v>
      </c>
      <c r="O100" s="45"/>
      <c r="P100" s="12">
        <v>105</v>
      </c>
      <c r="Q100" s="69">
        <v>12.5</v>
      </c>
      <c r="R100" s="57">
        <v>6</v>
      </c>
      <c r="S100" s="57"/>
      <c r="T100" s="12"/>
      <c r="U100" s="58">
        <v>8.4</v>
      </c>
      <c r="V100" s="66">
        <v>10.8</v>
      </c>
      <c r="W100" s="59">
        <v>16</v>
      </c>
      <c r="X100" s="60">
        <v>16</v>
      </c>
      <c r="Y100" s="66"/>
      <c r="Z100" s="12"/>
      <c r="AA100" s="12"/>
      <c r="AB100" s="74">
        <v>15.8</v>
      </c>
      <c r="AC100" s="65">
        <v>60</v>
      </c>
      <c r="AD100" s="65">
        <v>54</v>
      </c>
      <c r="AE100" s="74">
        <v>10</v>
      </c>
      <c r="AF100" s="75">
        <v>2</v>
      </c>
      <c r="AG100" s="75"/>
      <c r="AH100" s="77"/>
    </row>
    <row r="101" customFormat="1" spans="1:34">
      <c r="A101" s="32">
        <v>12</v>
      </c>
      <c r="B101" s="32" t="s">
        <v>95</v>
      </c>
      <c r="C101" s="15" t="s">
        <v>19</v>
      </c>
      <c r="D101" s="20">
        <f t="shared" si="16"/>
        <v>130.81</v>
      </c>
      <c r="E101" s="15"/>
      <c r="F101" s="15">
        <v>1</v>
      </c>
      <c r="G101" s="15">
        <v>3</v>
      </c>
      <c r="H101" s="15"/>
      <c r="I101" s="15"/>
      <c r="J101" s="15"/>
      <c r="K101" s="15"/>
      <c r="L101" s="15"/>
      <c r="M101" s="15">
        <f t="shared" si="13"/>
        <v>126.81</v>
      </c>
      <c r="N101" s="45">
        <v>63</v>
      </c>
      <c r="O101" s="45"/>
      <c r="P101" s="12">
        <v>35</v>
      </c>
      <c r="Q101" s="67">
        <v>3.75</v>
      </c>
      <c r="R101" s="69"/>
      <c r="S101" s="61"/>
      <c r="T101" s="62"/>
      <c r="U101" s="58">
        <v>1.4</v>
      </c>
      <c r="V101" s="59">
        <v>5.4</v>
      </c>
      <c r="W101" s="59">
        <v>3</v>
      </c>
      <c r="X101" s="60"/>
      <c r="Y101" s="66"/>
      <c r="Z101" s="12"/>
      <c r="AA101" s="12"/>
      <c r="AB101" s="74">
        <v>1.76</v>
      </c>
      <c r="AC101" s="65"/>
      <c r="AD101" s="65">
        <v>1.5</v>
      </c>
      <c r="AE101" s="74">
        <v>10</v>
      </c>
      <c r="AF101" s="75">
        <v>2</v>
      </c>
      <c r="AG101" s="75"/>
      <c r="AH101" s="77"/>
    </row>
    <row r="102" customFormat="1" spans="1:34">
      <c r="A102" s="32"/>
      <c r="B102" s="32"/>
      <c r="C102" s="19" t="s">
        <v>96</v>
      </c>
      <c r="D102" s="20">
        <f t="shared" si="16"/>
        <v>129.6</v>
      </c>
      <c r="E102" s="35">
        <v>60</v>
      </c>
      <c r="F102" s="19"/>
      <c r="G102" s="19"/>
      <c r="H102" s="19"/>
      <c r="I102" s="19"/>
      <c r="J102" s="19"/>
      <c r="K102" s="19"/>
      <c r="L102" s="19"/>
      <c r="M102" s="15">
        <f t="shared" ref="M102:M130" si="19">P102+Q102+R102+S102+T102+U102+V102+W102+X102+Y102+Z102+AA102+AB102+AC102+AD102+AE102+AF102+AG102+N102+O102</f>
        <v>69.6</v>
      </c>
      <c r="N102" s="44"/>
      <c r="O102" s="44"/>
      <c r="P102" s="12"/>
      <c r="Q102" s="67"/>
      <c r="R102" s="61">
        <v>0.4</v>
      </c>
      <c r="S102" s="61"/>
      <c r="T102" s="68"/>
      <c r="U102" s="58">
        <v>0.6</v>
      </c>
      <c r="V102" s="59"/>
      <c r="W102" s="59"/>
      <c r="X102" s="60">
        <v>2</v>
      </c>
      <c r="Y102" s="66"/>
      <c r="Z102" s="12"/>
      <c r="AA102" s="12">
        <v>33.6</v>
      </c>
      <c r="AB102" s="74"/>
      <c r="AC102" s="65">
        <v>30</v>
      </c>
      <c r="AD102" s="65">
        <v>3</v>
      </c>
      <c r="AE102" s="74"/>
      <c r="AF102" s="75"/>
      <c r="AG102" s="75"/>
      <c r="AH102" s="77"/>
    </row>
    <row r="103" customFormat="1" spans="1:34">
      <c r="A103" s="32"/>
      <c r="B103" s="32"/>
      <c r="C103" s="19" t="s">
        <v>97</v>
      </c>
      <c r="D103" s="20">
        <f t="shared" si="16"/>
        <v>14.9</v>
      </c>
      <c r="E103" s="35">
        <v>10</v>
      </c>
      <c r="F103" s="19"/>
      <c r="G103" s="19"/>
      <c r="H103" s="19"/>
      <c r="I103" s="19"/>
      <c r="J103" s="19"/>
      <c r="K103" s="19"/>
      <c r="L103" s="19"/>
      <c r="M103" s="15">
        <f t="shared" si="19"/>
        <v>4.9</v>
      </c>
      <c r="N103" s="44"/>
      <c r="O103" s="44"/>
      <c r="P103" s="12"/>
      <c r="Q103" s="67"/>
      <c r="R103" s="61">
        <v>0.3</v>
      </c>
      <c r="S103" s="61"/>
      <c r="T103" s="68"/>
      <c r="U103" s="58">
        <v>0.6</v>
      </c>
      <c r="V103" s="59"/>
      <c r="W103" s="59"/>
      <c r="X103" s="60">
        <v>1</v>
      </c>
      <c r="Y103" s="66"/>
      <c r="Z103" s="12"/>
      <c r="AA103" s="12"/>
      <c r="AB103" s="74"/>
      <c r="AC103" s="65"/>
      <c r="AD103" s="65">
        <v>3</v>
      </c>
      <c r="AE103" s="74"/>
      <c r="AF103" s="75"/>
      <c r="AG103" s="75"/>
      <c r="AH103" s="77"/>
    </row>
    <row r="104" customFormat="1" spans="1:34">
      <c r="A104" s="32"/>
      <c r="B104" s="32"/>
      <c r="C104" s="19" t="s">
        <v>98</v>
      </c>
      <c r="D104" s="20">
        <f t="shared" si="16"/>
        <v>38.05</v>
      </c>
      <c r="E104" s="35">
        <v>35</v>
      </c>
      <c r="F104" s="19"/>
      <c r="G104" s="19"/>
      <c r="H104" s="19"/>
      <c r="I104" s="19"/>
      <c r="J104" s="19"/>
      <c r="K104" s="19"/>
      <c r="L104" s="19"/>
      <c r="M104" s="15">
        <f t="shared" si="19"/>
        <v>3.05</v>
      </c>
      <c r="N104" s="44"/>
      <c r="O104" s="44"/>
      <c r="P104" s="12"/>
      <c r="Q104" s="67"/>
      <c r="R104" s="61">
        <v>0.2</v>
      </c>
      <c r="S104" s="61"/>
      <c r="T104" s="68"/>
      <c r="U104" s="58">
        <v>0.6</v>
      </c>
      <c r="V104" s="59"/>
      <c r="W104" s="59"/>
      <c r="X104" s="60"/>
      <c r="Y104" s="66"/>
      <c r="Z104" s="12"/>
      <c r="AA104" s="12"/>
      <c r="AB104" s="74"/>
      <c r="AC104" s="65"/>
      <c r="AD104" s="65">
        <v>2.25</v>
      </c>
      <c r="AE104" s="74"/>
      <c r="AF104" s="75"/>
      <c r="AG104" s="75"/>
      <c r="AH104" s="77"/>
    </row>
    <row r="105" customFormat="1" spans="1:34">
      <c r="A105" s="32"/>
      <c r="B105" s="32"/>
      <c r="C105" s="19" t="s">
        <v>99</v>
      </c>
      <c r="D105" s="20">
        <f t="shared" si="16"/>
        <v>15.69</v>
      </c>
      <c r="E105" s="35">
        <v>12.64</v>
      </c>
      <c r="F105" s="19"/>
      <c r="G105" s="19"/>
      <c r="H105" s="19"/>
      <c r="I105" s="19"/>
      <c r="J105" s="19"/>
      <c r="K105" s="19"/>
      <c r="L105" s="19"/>
      <c r="M105" s="15">
        <f t="shared" si="19"/>
        <v>3.05</v>
      </c>
      <c r="N105" s="44"/>
      <c r="O105" s="44"/>
      <c r="P105" s="12"/>
      <c r="Q105" s="67"/>
      <c r="R105" s="61">
        <v>0.2</v>
      </c>
      <c r="S105" s="61"/>
      <c r="T105" s="68"/>
      <c r="U105" s="58">
        <v>0.6</v>
      </c>
      <c r="V105" s="59"/>
      <c r="W105" s="59"/>
      <c r="X105" s="60"/>
      <c r="Y105" s="66"/>
      <c r="Z105" s="12"/>
      <c r="AA105" s="12"/>
      <c r="AB105" s="74"/>
      <c r="AC105" s="65"/>
      <c r="AD105" s="65">
        <v>2.25</v>
      </c>
      <c r="AE105" s="74"/>
      <c r="AF105" s="75"/>
      <c r="AG105" s="75"/>
      <c r="AH105" s="77"/>
    </row>
    <row r="106" customFormat="1" spans="1:34">
      <c r="A106" s="34"/>
      <c r="B106" s="34"/>
      <c r="C106" s="15" t="s">
        <v>8</v>
      </c>
      <c r="D106" s="20">
        <f t="shared" si="16"/>
        <v>329.05</v>
      </c>
      <c r="E106" s="15">
        <f t="shared" ref="E106:K106" si="20">E101+E102+E103+E104+E105</f>
        <v>117.64</v>
      </c>
      <c r="F106" s="15">
        <f t="shared" si="20"/>
        <v>1</v>
      </c>
      <c r="G106" s="15">
        <f t="shared" si="20"/>
        <v>3</v>
      </c>
      <c r="H106" s="15">
        <f t="shared" si="20"/>
        <v>0</v>
      </c>
      <c r="I106" s="15">
        <f t="shared" si="20"/>
        <v>0</v>
      </c>
      <c r="J106" s="15">
        <f t="shared" si="20"/>
        <v>0</v>
      </c>
      <c r="K106" s="15">
        <f t="shared" si="20"/>
        <v>0</v>
      </c>
      <c r="L106" s="15"/>
      <c r="M106" s="15">
        <f t="shared" si="19"/>
        <v>207.41</v>
      </c>
      <c r="N106" s="45">
        <v>63</v>
      </c>
      <c r="O106" s="45"/>
      <c r="P106" s="12">
        <v>35</v>
      </c>
      <c r="Q106" s="69">
        <v>3.75</v>
      </c>
      <c r="R106" s="69">
        <v>1.1</v>
      </c>
      <c r="S106" s="69"/>
      <c r="T106" s="69"/>
      <c r="U106" s="58">
        <v>3.8</v>
      </c>
      <c r="V106" s="66">
        <v>5.4</v>
      </c>
      <c r="W106" s="59">
        <v>3</v>
      </c>
      <c r="X106" s="60">
        <v>3</v>
      </c>
      <c r="Y106" s="66"/>
      <c r="Z106" s="12"/>
      <c r="AA106" s="12">
        <v>33.6</v>
      </c>
      <c r="AB106" s="74">
        <v>1.76</v>
      </c>
      <c r="AC106" s="65">
        <v>30</v>
      </c>
      <c r="AD106" s="65">
        <v>12</v>
      </c>
      <c r="AE106" s="74">
        <v>10</v>
      </c>
      <c r="AF106" s="75">
        <v>2</v>
      </c>
      <c r="AG106" s="75"/>
      <c r="AH106" s="77"/>
    </row>
    <row r="107" customFormat="1" ht="36" customHeight="1" spans="1:34">
      <c r="A107" s="32">
        <v>13</v>
      </c>
      <c r="B107" s="32" t="s">
        <v>100</v>
      </c>
      <c r="C107" s="15" t="s">
        <v>32</v>
      </c>
      <c r="D107" s="20">
        <f t="shared" si="16"/>
        <v>2099.14</v>
      </c>
      <c r="E107" s="15"/>
      <c r="F107" s="15">
        <v>20</v>
      </c>
      <c r="G107" s="15">
        <v>20</v>
      </c>
      <c r="H107" s="15">
        <v>400</v>
      </c>
      <c r="I107" s="15"/>
      <c r="J107" s="15">
        <v>30</v>
      </c>
      <c r="K107" s="15">
        <v>125</v>
      </c>
      <c r="L107" s="15">
        <v>1000</v>
      </c>
      <c r="M107" s="15">
        <f t="shared" si="19"/>
        <v>504.14</v>
      </c>
      <c r="N107" s="45">
        <v>180</v>
      </c>
      <c r="O107" s="45"/>
      <c r="P107" s="12">
        <v>266</v>
      </c>
      <c r="Q107" s="67"/>
      <c r="R107" s="61"/>
      <c r="S107" s="61"/>
      <c r="T107" s="62"/>
      <c r="U107" s="63">
        <v>3</v>
      </c>
      <c r="V107" s="59">
        <v>8.1</v>
      </c>
      <c r="W107" s="59">
        <v>6</v>
      </c>
      <c r="X107" s="60"/>
      <c r="Y107" s="66">
        <v>13</v>
      </c>
      <c r="Z107" s="12"/>
      <c r="AA107" s="12"/>
      <c r="AB107" s="39">
        <v>7.44</v>
      </c>
      <c r="AC107" s="65"/>
      <c r="AD107" s="65">
        <v>3.6</v>
      </c>
      <c r="AE107" s="39">
        <v>15</v>
      </c>
      <c r="AF107" s="75">
        <v>2</v>
      </c>
      <c r="AG107" s="75"/>
      <c r="AH107" s="77"/>
    </row>
    <row r="108" customFormat="1" spans="1:34">
      <c r="A108" s="32"/>
      <c r="B108" s="32"/>
      <c r="C108" s="19" t="s">
        <v>101</v>
      </c>
      <c r="D108" s="20">
        <f t="shared" si="16"/>
        <v>46.15</v>
      </c>
      <c r="E108" s="56"/>
      <c r="F108" s="19"/>
      <c r="G108" s="19"/>
      <c r="H108" s="19"/>
      <c r="I108" s="19"/>
      <c r="J108" s="19"/>
      <c r="K108" s="19"/>
      <c r="L108" s="19"/>
      <c r="M108" s="15">
        <f t="shared" si="19"/>
        <v>46.15</v>
      </c>
      <c r="N108" s="44"/>
      <c r="O108" s="44"/>
      <c r="P108" s="12"/>
      <c r="Q108" s="67">
        <v>3.5</v>
      </c>
      <c r="R108" s="61">
        <v>0.3</v>
      </c>
      <c r="S108" s="61"/>
      <c r="T108" s="68"/>
      <c r="U108" s="58">
        <v>0.6</v>
      </c>
      <c r="V108" s="59"/>
      <c r="W108" s="59"/>
      <c r="X108" s="60">
        <v>5</v>
      </c>
      <c r="Y108" s="66"/>
      <c r="Z108" s="12"/>
      <c r="AA108" s="12"/>
      <c r="AB108" s="74"/>
      <c r="AC108" s="65">
        <v>30</v>
      </c>
      <c r="AD108" s="65">
        <v>6.75</v>
      </c>
      <c r="AE108" s="74"/>
      <c r="AF108" s="75"/>
      <c r="AG108" s="75"/>
      <c r="AH108" s="77"/>
    </row>
    <row r="109" customFormat="1" spans="1:34">
      <c r="A109" s="32"/>
      <c r="B109" s="32"/>
      <c r="C109" s="19" t="s">
        <v>102</v>
      </c>
      <c r="D109" s="20">
        <f t="shared" si="16"/>
        <v>121.8</v>
      </c>
      <c r="E109" s="35">
        <v>115</v>
      </c>
      <c r="F109" s="19"/>
      <c r="G109" s="19"/>
      <c r="H109" s="19"/>
      <c r="I109" s="19"/>
      <c r="J109" s="19"/>
      <c r="K109" s="19"/>
      <c r="L109" s="19"/>
      <c r="M109" s="15">
        <f t="shared" si="19"/>
        <v>6.8</v>
      </c>
      <c r="N109" s="44"/>
      <c r="O109" s="44"/>
      <c r="P109" s="12"/>
      <c r="Q109" s="67"/>
      <c r="R109" s="61">
        <v>0.3</v>
      </c>
      <c r="S109" s="61"/>
      <c r="T109" s="68"/>
      <c r="U109" s="58">
        <v>0.6</v>
      </c>
      <c r="V109" s="59"/>
      <c r="W109" s="59"/>
      <c r="X109" s="60">
        <v>2</v>
      </c>
      <c r="Y109" s="66"/>
      <c r="Z109" s="12"/>
      <c r="AA109" s="12"/>
      <c r="AB109" s="74"/>
      <c r="AC109" s="65"/>
      <c r="AD109" s="65">
        <v>3.9</v>
      </c>
      <c r="AE109" s="74"/>
      <c r="AF109" s="75"/>
      <c r="AG109" s="75"/>
      <c r="AH109" s="77"/>
    </row>
    <row r="110" customFormat="1" spans="1:34">
      <c r="A110" s="32"/>
      <c r="B110" s="32"/>
      <c r="C110" s="19" t="s">
        <v>103</v>
      </c>
      <c r="D110" s="20">
        <f t="shared" si="16"/>
        <v>12.23</v>
      </c>
      <c r="E110" s="35">
        <v>3.53</v>
      </c>
      <c r="F110" s="19"/>
      <c r="G110" s="19"/>
      <c r="H110" s="19"/>
      <c r="I110" s="19"/>
      <c r="J110" s="19"/>
      <c r="K110" s="19"/>
      <c r="L110" s="19"/>
      <c r="M110" s="15">
        <f t="shared" si="19"/>
        <v>8.7</v>
      </c>
      <c r="N110" s="44"/>
      <c r="O110" s="44"/>
      <c r="P110" s="12"/>
      <c r="Q110" s="67">
        <v>2.75</v>
      </c>
      <c r="R110" s="61">
        <v>0.3</v>
      </c>
      <c r="S110" s="61"/>
      <c r="T110" s="68"/>
      <c r="U110" s="58">
        <v>0.6</v>
      </c>
      <c r="V110" s="59"/>
      <c r="W110" s="59"/>
      <c r="X110" s="60">
        <v>1</v>
      </c>
      <c r="Y110" s="66"/>
      <c r="Z110" s="12"/>
      <c r="AA110" s="12"/>
      <c r="AB110" s="74"/>
      <c r="AC110" s="65"/>
      <c r="AD110" s="65">
        <v>4.05</v>
      </c>
      <c r="AE110" s="74"/>
      <c r="AF110" s="75"/>
      <c r="AG110" s="75"/>
      <c r="AH110" s="77"/>
    </row>
    <row r="111" customFormat="1" spans="1:34">
      <c r="A111" s="32"/>
      <c r="B111" s="32"/>
      <c r="C111" s="19" t="s">
        <v>104</v>
      </c>
      <c r="D111" s="20">
        <f t="shared" si="16"/>
        <v>108.1</v>
      </c>
      <c r="E111" s="35">
        <v>100</v>
      </c>
      <c r="F111" s="19"/>
      <c r="G111" s="19"/>
      <c r="H111" s="19"/>
      <c r="I111" s="19"/>
      <c r="J111" s="19"/>
      <c r="K111" s="19"/>
      <c r="L111" s="19"/>
      <c r="M111" s="15">
        <f t="shared" si="19"/>
        <v>8.1</v>
      </c>
      <c r="N111" s="44"/>
      <c r="O111" s="44"/>
      <c r="P111" s="12"/>
      <c r="Q111" s="67"/>
      <c r="R111" s="61">
        <v>0.3</v>
      </c>
      <c r="S111" s="61"/>
      <c r="T111" s="68"/>
      <c r="U111" s="58">
        <v>0.6</v>
      </c>
      <c r="V111" s="59"/>
      <c r="W111" s="59"/>
      <c r="X111" s="60">
        <v>3</v>
      </c>
      <c r="Y111" s="66"/>
      <c r="Z111" s="12"/>
      <c r="AA111" s="12"/>
      <c r="AB111" s="74"/>
      <c r="AC111" s="65"/>
      <c r="AD111" s="65">
        <v>4.2</v>
      </c>
      <c r="AE111" s="74"/>
      <c r="AF111" s="75"/>
      <c r="AG111" s="75"/>
      <c r="AH111" s="77"/>
    </row>
    <row r="112" customFormat="1" spans="1:34">
      <c r="A112" s="32"/>
      <c r="B112" s="32"/>
      <c r="C112" s="19" t="s">
        <v>105</v>
      </c>
      <c r="D112" s="20">
        <f t="shared" ref="D112:D130" si="21">E112+F112+G112+H112+I112+J112+K112+L112+M112</f>
        <v>52.1</v>
      </c>
      <c r="E112" s="35">
        <v>46</v>
      </c>
      <c r="F112" s="19"/>
      <c r="G112" s="19"/>
      <c r="H112" s="19"/>
      <c r="I112" s="19"/>
      <c r="J112" s="19"/>
      <c r="K112" s="19"/>
      <c r="L112" s="19"/>
      <c r="M112" s="15">
        <f t="shared" si="19"/>
        <v>6.1</v>
      </c>
      <c r="N112" s="44"/>
      <c r="O112" s="44"/>
      <c r="P112" s="12"/>
      <c r="Q112" s="67"/>
      <c r="R112" s="61">
        <v>0.3</v>
      </c>
      <c r="S112" s="61"/>
      <c r="T112" s="68"/>
      <c r="U112" s="58">
        <v>0.6</v>
      </c>
      <c r="V112" s="59"/>
      <c r="W112" s="59"/>
      <c r="X112" s="60">
        <v>1</v>
      </c>
      <c r="Y112" s="66"/>
      <c r="Z112" s="12"/>
      <c r="AA112" s="12"/>
      <c r="AB112" s="74"/>
      <c r="AC112" s="65"/>
      <c r="AD112" s="65">
        <v>4.2</v>
      </c>
      <c r="AE112" s="74"/>
      <c r="AF112" s="75"/>
      <c r="AG112" s="75"/>
      <c r="AH112" s="77"/>
    </row>
    <row r="113" customFormat="1" spans="1:34">
      <c r="A113" s="32"/>
      <c r="B113" s="32"/>
      <c r="C113" s="19" t="s">
        <v>106</v>
      </c>
      <c r="D113" s="20">
        <f t="shared" si="21"/>
        <v>116.575</v>
      </c>
      <c r="E113" s="35">
        <v>75.1</v>
      </c>
      <c r="F113" s="19"/>
      <c r="G113" s="19"/>
      <c r="H113" s="19"/>
      <c r="I113" s="19"/>
      <c r="J113" s="19"/>
      <c r="K113" s="19"/>
      <c r="L113" s="19"/>
      <c r="M113" s="15">
        <f t="shared" si="19"/>
        <v>41.475</v>
      </c>
      <c r="N113" s="44"/>
      <c r="O113" s="44"/>
      <c r="P113" s="12"/>
      <c r="Q113" s="67">
        <v>3.125</v>
      </c>
      <c r="R113" s="61">
        <v>0.4</v>
      </c>
      <c r="S113" s="61"/>
      <c r="T113" s="68"/>
      <c r="U113" s="58">
        <v>0.6</v>
      </c>
      <c r="V113" s="59"/>
      <c r="W113" s="59"/>
      <c r="X113" s="60">
        <v>3</v>
      </c>
      <c r="Y113" s="66"/>
      <c r="Z113" s="12"/>
      <c r="AA113" s="12"/>
      <c r="AB113" s="74"/>
      <c r="AC113" s="65">
        <v>30</v>
      </c>
      <c r="AD113" s="65">
        <v>4.35</v>
      </c>
      <c r="AE113" s="74"/>
      <c r="AF113" s="75"/>
      <c r="AG113" s="75"/>
      <c r="AH113" s="77"/>
    </row>
    <row r="114" customFormat="1" spans="1:34">
      <c r="A114" s="32"/>
      <c r="B114" s="32"/>
      <c r="C114" s="19" t="s">
        <v>107</v>
      </c>
      <c r="D114" s="20">
        <f t="shared" si="21"/>
        <v>119.125</v>
      </c>
      <c r="E114" s="35">
        <v>110</v>
      </c>
      <c r="F114" s="19"/>
      <c r="G114" s="19"/>
      <c r="H114" s="19"/>
      <c r="I114" s="19"/>
      <c r="J114" s="19"/>
      <c r="K114" s="19"/>
      <c r="L114" s="19"/>
      <c r="M114" s="15">
        <f t="shared" si="19"/>
        <v>9.125</v>
      </c>
      <c r="N114" s="44"/>
      <c r="O114" s="44"/>
      <c r="P114" s="12"/>
      <c r="Q114" s="67">
        <v>3.125</v>
      </c>
      <c r="R114" s="61">
        <v>0.2</v>
      </c>
      <c r="S114" s="61"/>
      <c r="T114" s="68"/>
      <c r="U114" s="58">
        <v>0.6</v>
      </c>
      <c r="V114" s="59"/>
      <c r="W114" s="59"/>
      <c r="X114" s="60">
        <v>1</v>
      </c>
      <c r="Y114" s="66"/>
      <c r="Z114" s="12"/>
      <c r="AA114" s="12"/>
      <c r="AB114" s="74"/>
      <c r="AC114" s="65"/>
      <c r="AD114" s="65">
        <v>4.2</v>
      </c>
      <c r="AE114" s="74"/>
      <c r="AF114" s="75"/>
      <c r="AG114" s="75"/>
      <c r="AH114" s="77"/>
    </row>
    <row r="115" customFormat="1" spans="1:34">
      <c r="A115" s="32"/>
      <c r="B115" s="32"/>
      <c r="C115" s="19" t="s">
        <v>108</v>
      </c>
      <c r="D115" s="20">
        <f t="shared" si="21"/>
        <v>250.375</v>
      </c>
      <c r="E115" s="35">
        <v>240</v>
      </c>
      <c r="F115" s="19"/>
      <c r="G115" s="19"/>
      <c r="H115" s="19"/>
      <c r="I115" s="19"/>
      <c r="J115" s="19"/>
      <c r="K115" s="19"/>
      <c r="L115" s="19"/>
      <c r="M115" s="15">
        <f t="shared" si="19"/>
        <v>10.375</v>
      </c>
      <c r="N115" s="44"/>
      <c r="O115" s="44"/>
      <c r="P115" s="12"/>
      <c r="Q115" s="67">
        <v>3.125</v>
      </c>
      <c r="R115" s="61">
        <v>0.3</v>
      </c>
      <c r="S115" s="61"/>
      <c r="T115" s="68"/>
      <c r="U115" s="58">
        <v>0.6</v>
      </c>
      <c r="V115" s="59"/>
      <c r="W115" s="59"/>
      <c r="X115" s="60">
        <v>2</v>
      </c>
      <c r="Y115" s="66"/>
      <c r="Z115" s="12"/>
      <c r="AA115" s="12"/>
      <c r="AB115" s="74"/>
      <c r="AC115" s="65"/>
      <c r="AD115" s="65">
        <v>4.35</v>
      </c>
      <c r="AE115" s="74"/>
      <c r="AF115" s="75"/>
      <c r="AG115" s="75"/>
      <c r="AH115" s="77"/>
    </row>
    <row r="116" customFormat="1" spans="1:34">
      <c r="A116" s="32"/>
      <c r="B116" s="32"/>
      <c r="C116" s="19" t="s">
        <v>109</v>
      </c>
      <c r="D116" s="20">
        <f t="shared" si="21"/>
        <v>36.25</v>
      </c>
      <c r="E116" s="35">
        <v>30</v>
      </c>
      <c r="F116" s="19"/>
      <c r="G116" s="19"/>
      <c r="H116" s="19"/>
      <c r="I116" s="19"/>
      <c r="J116" s="19"/>
      <c r="K116" s="19"/>
      <c r="L116" s="19"/>
      <c r="M116" s="15">
        <f t="shared" si="19"/>
        <v>6.25</v>
      </c>
      <c r="N116" s="44"/>
      <c r="O116" s="44"/>
      <c r="P116" s="12"/>
      <c r="Q116" s="67"/>
      <c r="R116" s="61">
        <v>0.3</v>
      </c>
      <c r="S116" s="61"/>
      <c r="T116" s="68"/>
      <c r="U116" s="58">
        <v>0.6</v>
      </c>
      <c r="V116" s="59"/>
      <c r="W116" s="59"/>
      <c r="X116" s="60">
        <v>1</v>
      </c>
      <c r="Y116" s="66"/>
      <c r="Z116" s="12"/>
      <c r="AA116" s="12"/>
      <c r="AB116" s="74"/>
      <c r="AC116" s="65"/>
      <c r="AD116" s="65">
        <v>4.35</v>
      </c>
      <c r="AE116" s="74"/>
      <c r="AF116" s="75"/>
      <c r="AG116" s="75"/>
      <c r="AH116" s="77"/>
    </row>
    <row r="117" customFormat="1" spans="1:34">
      <c r="A117" s="32"/>
      <c r="B117" s="32"/>
      <c r="C117" s="19" t="s">
        <v>110</v>
      </c>
      <c r="D117" s="20">
        <f t="shared" si="21"/>
        <v>25.15606</v>
      </c>
      <c r="E117" s="35">
        <v>17.25606</v>
      </c>
      <c r="F117" s="19"/>
      <c r="G117" s="19"/>
      <c r="H117" s="19"/>
      <c r="I117" s="19"/>
      <c r="J117" s="19"/>
      <c r="K117" s="19"/>
      <c r="L117" s="19"/>
      <c r="M117" s="15">
        <f t="shared" si="19"/>
        <v>7.9</v>
      </c>
      <c r="N117" s="44"/>
      <c r="O117" s="44"/>
      <c r="P117" s="12"/>
      <c r="Q117" s="67"/>
      <c r="R117" s="61">
        <v>0.4</v>
      </c>
      <c r="S117" s="61"/>
      <c r="T117" s="68"/>
      <c r="U117" s="58">
        <v>0.6</v>
      </c>
      <c r="V117" s="59"/>
      <c r="W117" s="59"/>
      <c r="X117" s="60">
        <v>3</v>
      </c>
      <c r="Y117" s="66"/>
      <c r="Z117" s="12"/>
      <c r="AA117" s="12"/>
      <c r="AB117" s="74"/>
      <c r="AC117" s="65"/>
      <c r="AD117" s="65">
        <v>3.9</v>
      </c>
      <c r="AE117" s="74"/>
      <c r="AF117" s="75"/>
      <c r="AG117" s="75"/>
      <c r="AH117" s="77"/>
    </row>
    <row r="118" customFormat="1" spans="1:34">
      <c r="A118" s="32"/>
      <c r="B118" s="32"/>
      <c r="C118" s="19" t="s">
        <v>111</v>
      </c>
      <c r="D118" s="20">
        <f t="shared" si="21"/>
        <v>149.325</v>
      </c>
      <c r="E118" s="35">
        <v>140</v>
      </c>
      <c r="F118" s="19"/>
      <c r="G118" s="19"/>
      <c r="H118" s="19"/>
      <c r="I118" s="19"/>
      <c r="J118" s="19"/>
      <c r="K118" s="19"/>
      <c r="L118" s="19"/>
      <c r="M118" s="15">
        <f t="shared" si="19"/>
        <v>9.325</v>
      </c>
      <c r="N118" s="44"/>
      <c r="O118" s="44"/>
      <c r="P118" s="12"/>
      <c r="Q118" s="67">
        <v>3.125</v>
      </c>
      <c r="R118" s="61">
        <v>0.4</v>
      </c>
      <c r="S118" s="61"/>
      <c r="T118" s="68"/>
      <c r="U118" s="58">
        <v>0.6</v>
      </c>
      <c r="V118" s="59"/>
      <c r="W118" s="59"/>
      <c r="X118" s="60">
        <v>1</v>
      </c>
      <c r="Y118" s="66"/>
      <c r="Z118" s="12"/>
      <c r="AA118" s="12"/>
      <c r="AB118" s="74"/>
      <c r="AC118" s="65"/>
      <c r="AD118" s="65">
        <v>4.2</v>
      </c>
      <c r="AE118" s="74"/>
      <c r="AF118" s="75"/>
      <c r="AG118" s="75"/>
      <c r="AH118" s="77"/>
    </row>
    <row r="119" customFormat="1" ht="18" customHeight="1" spans="1:34">
      <c r="A119" s="32"/>
      <c r="B119" s="32"/>
      <c r="C119" s="19" t="s">
        <v>112</v>
      </c>
      <c r="D119" s="20">
        <f t="shared" si="21"/>
        <v>7.65</v>
      </c>
      <c r="E119" s="35">
        <v>4</v>
      </c>
      <c r="F119" s="19"/>
      <c r="G119" s="19"/>
      <c r="H119" s="19"/>
      <c r="I119" s="19"/>
      <c r="J119" s="19"/>
      <c r="K119" s="19"/>
      <c r="L119" s="19"/>
      <c r="M119" s="15">
        <f t="shared" si="19"/>
        <v>3.65</v>
      </c>
      <c r="N119" s="44"/>
      <c r="O119" s="44"/>
      <c r="P119" s="12"/>
      <c r="Q119" s="67"/>
      <c r="R119" s="61">
        <v>0.1</v>
      </c>
      <c r="S119" s="61"/>
      <c r="T119" s="68"/>
      <c r="U119" s="58">
        <v>0.6</v>
      </c>
      <c r="V119" s="59"/>
      <c r="W119" s="59"/>
      <c r="X119" s="60">
        <v>1</v>
      </c>
      <c r="Y119" s="66"/>
      <c r="Z119" s="12"/>
      <c r="AA119" s="12"/>
      <c r="AB119" s="74"/>
      <c r="AC119" s="65"/>
      <c r="AD119" s="65">
        <v>1.95</v>
      </c>
      <c r="AE119" s="74"/>
      <c r="AF119" s="75"/>
      <c r="AG119" s="75"/>
      <c r="AH119" s="77"/>
    </row>
    <row r="120" customFormat="1" spans="1:34">
      <c r="A120" s="34"/>
      <c r="B120" s="34"/>
      <c r="C120" s="15" t="s">
        <v>8</v>
      </c>
      <c r="D120" s="20">
        <f t="shared" si="21"/>
        <v>3143.97606</v>
      </c>
      <c r="E120" s="16">
        <f>E119+E118+E117+E116+E115+E114+E113+E112+E111+E110+E109</f>
        <v>880.88606</v>
      </c>
      <c r="F120" s="16">
        <f t="shared" ref="F120:L120" si="22">F107+F108+F109+F119+F118+F117+F116+F115+F114+F113+F112+F111+F110</f>
        <v>20</v>
      </c>
      <c r="G120" s="16">
        <f t="shared" si="22"/>
        <v>20</v>
      </c>
      <c r="H120" s="16">
        <f t="shared" si="22"/>
        <v>400</v>
      </c>
      <c r="I120" s="16">
        <f t="shared" si="22"/>
        <v>0</v>
      </c>
      <c r="J120" s="16">
        <f t="shared" si="22"/>
        <v>30</v>
      </c>
      <c r="K120" s="16">
        <f t="shared" si="22"/>
        <v>125</v>
      </c>
      <c r="L120" s="16">
        <f t="shared" si="22"/>
        <v>1000</v>
      </c>
      <c r="M120" s="15">
        <f t="shared" si="19"/>
        <v>668.09</v>
      </c>
      <c r="N120" s="42">
        <v>180</v>
      </c>
      <c r="O120" s="42"/>
      <c r="P120" s="12">
        <v>266</v>
      </c>
      <c r="Q120" s="69">
        <v>18.75</v>
      </c>
      <c r="R120" s="69">
        <v>3.6</v>
      </c>
      <c r="S120" s="69"/>
      <c r="T120" s="69"/>
      <c r="U120" s="58">
        <v>10.2</v>
      </c>
      <c r="V120" s="59">
        <v>8.1</v>
      </c>
      <c r="W120" s="59">
        <v>6</v>
      </c>
      <c r="X120" s="60">
        <v>24</v>
      </c>
      <c r="Y120" s="66">
        <v>13</v>
      </c>
      <c r="Z120" s="12"/>
      <c r="AA120" s="12"/>
      <c r="AB120" s="74">
        <v>7.44</v>
      </c>
      <c r="AC120" s="65">
        <v>60</v>
      </c>
      <c r="AD120" s="65">
        <v>54</v>
      </c>
      <c r="AE120" s="74">
        <v>15</v>
      </c>
      <c r="AF120" s="75">
        <v>2</v>
      </c>
      <c r="AG120" s="75"/>
      <c r="AH120" s="77"/>
    </row>
    <row r="121" customFormat="1" ht="30" customHeight="1" spans="1:34">
      <c r="A121" s="39">
        <v>14</v>
      </c>
      <c r="B121" s="19" t="s">
        <v>113</v>
      </c>
      <c r="C121" s="15" t="s">
        <v>32</v>
      </c>
      <c r="D121" s="20">
        <f t="shared" si="21"/>
        <v>813.7</v>
      </c>
      <c r="E121" s="15"/>
      <c r="F121" s="15">
        <v>7</v>
      </c>
      <c r="G121" s="15">
        <v>9</v>
      </c>
      <c r="H121" s="15">
        <v>400</v>
      </c>
      <c r="I121" s="15">
        <v>10</v>
      </c>
      <c r="J121" s="15"/>
      <c r="K121" s="15"/>
      <c r="L121" s="15"/>
      <c r="M121" s="15">
        <f t="shared" si="19"/>
        <v>387.7</v>
      </c>
      <c r="N121" s="45">
        <v>221</v>
      </c>
      <c r="O121" s="45"/>
      <c r="P121" s="12">
        <v>119</v>
      </c>
      <c r="Q121" s="65">
        <v>17.5</v>
      </c>
      <c r="R121" s="68"/>
      <c r="S121" s="84"/>
      <c r="T121" s="62"/>
      <c r="U121" s="85"/>
      <c r="V121" s="59">
        <v>10.8</v>
      </c>
      <c r="W121" s="59"/>
      <c r="X121" s="60"/>
      <c r="Y121" s="66"/>
      <c r="Z121" s="12"/>
      <c r="AA121" s="12"/>
      <c r="AB121" s="88">
        <v>4.4</v>
      </c>
      <c r="AC121" s="65">
        <v>0</v>
      </c>
      <c r="AD121" s="65">
        <v>3</v>
      </c>
      <c r="AE121" s="88">
        <v>10</v>
      </c>
      <c r="AF121" s="75">
        <v>2</v>
      </c>
      <c r="AG121" s="75"/>
      <c r="AH121" s="77"/>
    </row>
    <row r="122" customFormat="1" spans="1:34">
      <c r="A122" s="39"/>
      <c r="B122" s="19"/>
      <c r="C122" s="33" t="s">
        <v>114</v>
      </c>
      <c r="D122" s="20">
        <f t="shared" si="21"/>
        <v>80.35</v>
      </c>
      <c r="E122" s="33">
        <v>55</v>
      </c>
      <c r="F122" s="33"/>
      <c r="G122" s="33"/>
      <c r="H122" s="33"/>
      <c r="I122" s="33"/>
      <c r="J122" s="33"/>
      <c r="K122" s="33"/>
      <c r="L122" s="33"/>
      <c r="M122" s="15">
        <f t="shared" si="19"/>
        <v>25.35</v>
      </c>
      <c r="N122" s="46"/>
      <c r="O122" s="46"/>
      <c r="P122" s="12"/>
      <c r="Q122" s="86"/>
      <c r="R122" s="68">
        <v>0.5</v>
      </c>
      <c r="S122" s="68"/>
      <c r="T122" s="68"/>
      <c r="U122" s="87">
        <v>1.6</v>
      </c>
      <c r="V122" s="59"/>
      <c r="W122" s="59">
        <v>6</v>
      </c>
      <c r="X122" s="60">
        <v>7.5</v>
      </c>
      <c r="Y122" s="66"/>
      <c r="Z122" s="12"/>
      <c r="AA122" s="12"/>
      <c r="AB122" s="74"/>
      <c r="AC122" s="65"/>
      <c r="AD122" s="65">
        <v>9.75</v>
      </c>
      <c r="AE122" s="74"/>
      <c r="AF122" s="75"/>
      <c r="AG122" s="75"/>
      <c r="AH122" s="77"/>
    </row>
    <row r="123" customFormat="1" spans="1:34">
      <c r="A123" s="39"/>
      <c r="B123" s="19"/>
      <c r="C123" s="33" t="s">
        <v>115</v>
      </c>
      <c r="D123" s="20">
        <f t="shared" si="21"/>
        <v>79.15</v>
      </c>
      <c r="E123" s="33">
        <v>57</v>
      </c>
      <c r="F123" s="33"/>
      <c r="G123" s="33"/>
      <c r="H123" s="33"/>
      <c r="I123" s="33"/>
      <c r="J123" s="33"/>
      <c r="K123" s="33"/>
      <c r="L123" s="33"/>
      <c r="M123" s="15">
        <f t="shared" si="19"/>
        <v>22.15</v>
      </c>
      <c r="N123" s="46"/>
      <c r="O123" s="46"/>
      <c r="P123" s="12"/>
      <c r="Q123" s="86"/>
      <c r="R123" s="68">
        <v>0.3</v>
      </c>
      <c r="S123" s="68"/>
      <c r="T123" s="68"/>
      <c r="U123" s="87">
        <v>2.6</v>
      </c>
      <c r="V123" s="59"/>
      <c r="W123" s="59">
        <v>10</v>
      </c>
      <c r="X123" s="60">
        <v>1</v>
      </c>
      <c r="Y123" s="66"/>
      <c r="Z123" s="12"/>
      <c r="AA123" s="12"/>
      <c r="AB123" s="74"/>
      <c r="AC123" s="65"/>
      <c r="AD123" s="65">
        <v>8.25</v>
      </c>
      <c r="AE123" s="74"/>
      <c r="AF123" s="75"/>
      <c r="AG123" s="75"/>
      <c r="AH123" s="77"/>
    </row>
    <row r="124" customFormat="1" spans="1:34">
      <c r="A124" s="39"/>
      <c r="B124" s="19"/>
      <c r="C124" s="33" t="s">
        <v>116</v>
      </c>
      <c r="D124" s="20">
        <f t="shared" si="21"/>
        <v>360.3</v>
      </c>
      <c r="E124" s="33">
        <v>318</v>
      </c>
      <c r="F124" s="33"/>
      <c r="G124" s="33"/>
      <c r="H124" s="33"/>
      <c r="I124" s="33"/>
      <c r="J124" s="33"/>
      <c r="K124" s="33"/>
      <c r="L124" s="33"/>
      <c r="M124" s="15">
        <f t="shared" si="19"/>
        <v>42.3</v>
      </c>
      <c r="N124" s="46"/>
      <c r="O124" s="46"/>
      <c r="P124" s="12"/>
      <c r="Q124" s="86"/>
      <c r="R124" s="68">
        <v>0.4</v>
      </c>
      <c r="S124" s="68"/>
      <c r="T124" s="68"/>
      <c r="U124" s="87">
        <v>0.6</v>
      </c>
      <c r="V124" s="59"/>
      <c r="W124" s="59"/>
      <c r="X124" s="60">
        <v>2</v>
      </c>
      <c r="Y124" s="66"/>
      <c r="Z124" s="12"/>
      <c r="AA124" s="12"/>
      <c r="AB124" s="74"/>
      <c r="AC124" s="65">
        <v>30</v>
      </c>
      <c r="AD124" s="65">
        <v>9.3</v>
      </c>
      <c r="AE124" s="74"/>
      <c r="AF124" s="75"/>
      <c r="AG124" s="75"/>
      <c r="AH124" s="77"/>
    </row>
    <row r="125" customFormat="1" spans="1:34">
      <c r="A125" s="39"/>
      <c r="B125" s="19"/>
      <c r="C125" s="33" t="s">
        <v>117</v>
      </c>
      <c r="D125" s="20">
        <f t="shared" si="21"/>
        <v>172.55</v>
      </c>
      <c r="E125" s="33">
        <v>162</v>
      </c>
      <c r="F125" s="33"/>
      <c r="G125" s="33"/>
      <c r="H125" s="33"/>
      <c r="I125" s="33"/>
      <c r="J125" s="33"/>
      <c r="K125" s="33"/>
      <c r="L125" s="33"/>
      <c r="M125" s="15">
        <f t="shared" si="19"/>
        <v>10.55</v>
      </c>
      <c r="N125" s="46"/>
      <c r="O125" s="46"/>
      <c r="P125" s="12"/>
      <c r="Q125" s="86"/>
      <c r="R125" s="68">
        <v>0.3</v>
      </c>
      <c r="S125" s="68"/>
      <c r="T125" s="68"/>
      <c r="U125" s="87">
        <v>0.6</v>
      </c>
      <c r="V125" s="59"/>
      <c r="W125" s="59"/>
      <c r="X125" s="60">
        <v>2</v>
      </c>
      <c r="Y125" s="66"/>
      <c r="Z125" s="12"/>
      <c r="AA125" s="12"/>
      <c r="AB125" s="74"/>
      <c r="AC125" s="65"/>
      <c r="AD125" s="65">
        <v>7.65</v>
      </c>
      <c r="AE125" s="74"/>
      <c r="AF125" s="75"/>
      <c r="AG125" s="75"/>
      <c r="AH125" s="77"/>
    </row>
    <row r="126" customFormat="1" spans="1:34">
      <c r="A126" s="39"/>
      <c r="B126" s="19"/>
      <c r="C126" s="33" t="s">
        <v>118</v>
      </c>
      <c r="D126" s="20">
        <f t="shared" si="21"/>
        <v>94.55</v>
      </c>
      <c r="E126" s="33">
        <v>85</v>
      </c>
      <c r="F126" s="33"/>
      <c r="G126" s="33"/>
      <c r="H126" s="33"/>
      <c r="I126" s="33"/>
      <c r="J126" s="33"/>
      <c r="K126" s="33"/>
      <c r="L126" s="33"/>
      <c r="M126" s="15">
        <f t="shared" si="19"/>
        <v>9.55</v>
      </c>
      <c r="N126" s="46"/>
      <c r="O126" s="46"/>
      <c r="P126" s="12"/>
      <c r="Q126" s="86"/>
      <c r="R126" s="68">
        <v>0.3</v>
      </c>
      <c r="S126" s="68"/>
      <c r="T126" s="68"/>
      <c r="U126" s="87">
        <v>0.6</v>
      </c>
      <c r="V126" s="59"/>
      <c r="W126" s="59"/>
      <c r="X126" s="60">
        <v>1</v>
      </c>
      <c r="Y126" s="66"/>
      <c r="Z126" s="12"/>
      <c r="AA126" s="12"/>
      <c r="AB126" s="74"/>
      <c r="AC126" s="65"/>
      <c r="AD126" s="65">
        <v>7.65</v>
      </c>
      <c r="AE126" s="74"/>
      <c r="AF126" s="75"/>
      <c r="AG126" s="75"/>
      <c r="AH126" s="77"/>
    </row>
    <row r="127" customFormat="1" spans="1:34">
      <c r="A127" s="39"/>
      <c r="B127" s="19"/>
      <c r="C127" s="33" t="s">
        <v>119</v>
      </c>
      <c r="D127" s="20">
        <f t="shared" si="21"/>
        <v>108.3</v>
      </c>
      <c r="E127" s="33">
        <v>71</v>
      </c>
      <c r="F127" s="33"/>
      <c r="G127" s="33"/>
      <c r="H127" s="33"/>
      <c r="I127" s="33"/>
      <c r="J127" s="33"/>
      <c r="K127" s="33"/>
      <c r="L127" s="33"/>
      <c r="M127" s="15">
        <f t="shared" si="19"/>
        <v>37.3</v>
      </c>
      <c r="N127" s="46"/>
      <c r="O127" s="46"/>
      <c r="P127" s="12"/>
      <c r="Q127" s="86"/>
      <c r="R127" s="68">
        <v>0.3</v>
      </c>
      <c r="S127" s="68"/>
      <c r="T127" s="68"/>
      <c r="U127" s="87">
        <v>0.6</v>
      </c>
      <c r="V127" s="59"/>
      <c r="W127" s="59"/>
      <c r="X127" s="60">
        <v>1</v>
      </c>
      <c r="Y127" s="66"/>
      <c r="Z127" s="12"/>
      <c r="AA127" s="12">
        <v>30</v>
      </c>
      <c r="AB127" s="74"/>
      <c r="AC127" s="65"/>
      <c r="AD127" s="65">
        <v>5.4</v>
      </c>
      <c r="AE127" s="74"/>
      <c r="AF127" s="75"/>
      <c r="AG127" s="75"/>
      <c r="AH127" s="77"/>
    </row>
    <row r="128" customFormat="1" spans="1:34">
      <c r="A128" s="39"/>
      <c r="B128" s="19"/>
      <c r="C128" s="33" t="s">
        <v>120</v>
      </c>
      <c r="D128" s="20">
        <f t="shared" si="21"/>
        <v>152.7</v>
      </c>
      <c r="E128" s="33">
        <v>142</v>
      </c>
      <c r="F128" s="33"/>
      <c r="G128" s="33"/>
      <c r="H128" s="33"/>
      <c r="I128" s="33"/>
      <c r="J128" s="33"/>
      <c r="K128" s="33"/>
      <c r="L128" s="33"/>
      <c r="M128" s="15">
        <f t="shared" si="19"/>
        <v>10.7</v>
      </c>
      <c r="N128" s="46"/>
      <c r="O128" s="46"/>
      <c r="P128" s="12"/>
      <c r="Q128" s="86"/>
      <c r="R128" s="68">
        <v>0.3</v>
      </c>
      <c r="S128" s="68"/>
      <c r="T128" s="68"/>
      <c r="U128" s="87">
        <v>0.6</v>
      </c>
      <c r="V128" s="59"/>
      <c r="W128" s="59"/>
      <c r="X128" s="60">
        <v>2</v>
      </c>
      <c r="Y128" s="66"/>
      <c r="Z128" s="12"/>
      <c r="AA128" s="12"/>
      <c r="AB128" s="74"/>
      <c r="AC128" s="65"/>
      <c r="AD128" s="65">
        <v>7.8</v>
      </c>
      <c r="AE128" s="74"/>
      <c r="AF128" s="75"/>
      <c r="AG128" s="75"/>
      <c r="AH128" s="77"/>
    </row>
    <row r="129" customFormat="1" spans="1:34">
      <c r="A129" s="39"/>
      <c r="B129" s="19"/>
      <c r="C129" s="33" t="s">
        <v>121</v>
      </c>
      <c r="D129" s="20">
        <f t="shared" si="21"/>
        <v>11.6</v>
      </c>
      <c r="E129" s="33">
        <v>6</v>
      </c>
      <c r="F129" s="33"/>
      <c r="G129" s="33"/>
      <c r="H129" s="33"/>
      <c r="I129" s="33"/>
      <c r="J129" s="33"/>
      <c r="K129" s="33"/>
      <c r="L129" s="33"/>
      <c r="M129" s="15">
        <f t="shared" si="19"/>
        <v>5.6</v>
      </c>
      <c r="N129" s="46"/>
      <c r="O129" s="46"/>
      <c r="P129" s="12"/>
      <c r="Q129" s="86"/>
      <c r="R129" s="68">
        <v>0.3</v>
      </c>
      <c r="S129" s="68"/>
      <c r="T129" s="68"/>
      <c r="U129" s="87">
        <v>0.6</v>
      </c>
      <c r="V129" s="59"/>
      <c r="W129" s="59"/>
      <c r="X129" s="60">
        <v>0.5</v>
      </c>
      <c r="Y129" s="66"/>
      <c r="Z129" s="12"/>
      <c r="AA129" s="12"/>
      <c r="AB129" s="74"/>
      <c r="AC129" s="65"/>
      <c r="AD129" s="65">
        <v>4.2</v>
      </c>
      <c r="AE129" s="74"/>
      <c r="AF129" s="75"/>
      <c r="AG129" s="75"/>
      <c r="AH129" s="77"/>
    </row>
    <row r="130" customFormat="1" spans="1:34">
      <c r="A130" s="39"/>
      <c r="B130" s="19"/>
      <c r="C130" s="15" t="s">
        <v>8</v>
      </c>
      <c r="D130" s="20">
        <f t="shared" si="21"/>
        <v>1873.2</v>
      </c>
      <c r="E130" s="15">
        <f t="shared" ref="E130:K130" si="23">E121+E129+E128+E127+E126+E125+E124+E123+E122</f>
        <v>896</v>
      </c>
      <c r="F130" s="15">
        <f t="shared" si="23"/>
        <v>7</v>
      </c>
      <c r="G130" s="15">
        <f t="shared" si="23"/>
        <v>9</v>
      </c>
      <c r="H130" s="15">
        <f t="shared" si="23"/>
        <v>400</v>
      </c>
      <c r="I130" s="15">
        <f t="shared" si="23"/>
        <v>10</v>
      </c>
      <c r="J130" s="15">
        <f t="shared" si="23"/>
        <v>0</v>
      </c>
      <c r="K130" s="15">
        <f t="shared" si="23"/>
        <v>0</v>
      </c>
      <c r="L130" s="15"/>
      <c r="M130" s="15">
        <f t="shared" si="19"/>
        <v>551.2</v>
      </c>
      <c r="N130" s="45">
        <v>221</v>
      </c>
      <c r="O130" s="45"/>
      <c r="P130" s="12">
        <v>119</v>
      </c>
      <c r="Q130" s="89">
        <v>17.5</v>
      </c>
      <c r="R130" s="89">
        <v>2.7</v>
      </c>
      <c r="S130" s="89"/>
      <c r="T130" s="89"/>
      <c r="U130" s="87">
        <v>7.8</v>
      </c>
      <c r="V130" s="66">
        <v>10.8</v>
      </c>
      <c r="W130" s="59">
        <v>16</v>
      </c>
      <c r="X130" s="60">
        <v>17</v>
      </c>
      <c r="Y130" s="66"/>
      <c r="Z130" s="12"/>
      <c r="AA130" s="12">
        <v>30</v>
      </c>
      <c r="AB130" s="74">
        <v>4.4</v>
      </c>
      <c r="AC130" s="65">
        <v>30</v>
      </c>
      <c r="AD130" s="65">
        <v>63</v>
      </c>
      <c r="AE130" s="74">
        <v>10</v>
      </c>
      <c r="AF130" s="75">
        <v>2</v>
      </c>
      <c r="AG130" s="75"/>
      <c r="AH130" s="77"/>
    </row>
    <row r="131" ht="28" customHeight="1"/>
  </sheetData>
  <sheetProtection formatCells="0" insertHyperlinks="0" autoFilter="0"/>
  <mergeCells count="31">
    <mergeCell ref="A1:AE1"/>
    <mergeCell ref="Y2:AB2"/>
    <mergeCell ref="A5:B5"/>
    <mergeCell ref="A6:A15"/>
    <mergeCell ref="A16:A21"/>
    <mergeCell ref="A22:A34"/>
    <mergeCell ref="A35:A43"/>
    <mergeCell ref="A44:A52"/>
    <mergeCell ref="A53:A58"/>
    <mergeCell ref="A59:A67"/>
    <mergeCell ref="A68:A72"/>
    <mergeCell ref="A73:A78"/>
    <mergeCell ref="A79:A89"/>
    <mergeCell ref="A90:A100"/>
    <mergeCell ref="A101:A106"/>
    <mergeCell ref="A107:A120"/>
    <mergeCell ref="A121:A130"/>
    <mergeCell ref="B6:B15"/>
    <mergeCell ref="B16:B21"/>
    <mergeCell ref="B22:B34"/>
    <mergeCell ref="B35:B43"/>
    <mergeCell ref="B44:B52"/>
    <mergeCell ref="B53:B58"/>
    <mergeCell ref="B59:B67"/>
    <mergeCell ref="B68:B72"/>
    <mergeCell ref="B73:B78"/>
    <mergeCell ref="B79:B89"/>
    <mergeCell ref="B90:B100"/>
    <mergeCell ref="B101:B106"/>
    <mergeCell ref="B107:B120"/>
    <mergeCell ref="B121:B130"/>
  </mergeCells>
  <pageMargins left="0.751388888888889" right="0.751388888888889" top="1" bottom="1" header="0.5" footer="0.5"/>
  <pageSetup paperSize="9" scale="4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9 " / > < p i x e l a t o r L i s t   s h e e t S t i d = " 2 0 " / > < p i x e l a t o r L i s t   s h e e t S t i d = " 1 8 " / > < p i x e l a t o r L i s t   s h e e t S t i d = " 2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地州</vt:lpstr>
      <vt:lpstr>分配县市表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2020-06-25T03:11:00Z</dcterms:created>
  <cp:lastPrinted>2020-07-01T07:52:00Z</cp:lastPrinted>
  <dcterms:modified xsi:type="dcterms:W3CDTF">2024-12-31T09:36:31Z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2052-12.8.2.15286</vt:lpwstr>
  </property>
  <property fmtid="{D5CDD505-2E9C-101B-9397-08002B2CF9AE}" pid="3" name="ICV">
    <vt:lpwstr>5DB1302104A6182F90365C67809B83C9_43</vt:lpwstr>
  </property>
</Properties>
</file>